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8" windowWidth="15180" windowHeight="8088" firstSheet="2" activeTab="8"/>
  </bookViews>
  <sheets>
    <sheet name="прил 3" sheetId="1" state="hidden" r:id="rId1"/>
    <sheet name="приложен2" sheetId="2" state="hidden" r:id="rId2"/>
    <sheet name="1" sheetId="3" r:id="rId3"/>
    <sheet name="2" sheetId="4" r:id="rId4"/>
    <sheet name="3" sheetId="5" r:id="rId5"/>
    <sheet name="прил 18 межб.тра" sheetId="6" state="hidden" r:id="rId6"/>
    <sheet name="прил 19 межб.тра" sheetId="7" state="hidden" r:id="rId7"/>
    <sheet name="Лист2" sheetId="8" state="hidden" r:id="rId8"/>
    <sheet name="4" sheetId="9" r:id="rId9"/>
  </sheets>
  <definedNames>
    <definedName name="_xlnm.Print_Titles" localSheetId="3">'2'!$21:$21</definedName>
    <definedName name="_xlnm.Print_Titles" localSheetId="4">'3'!$21:$21</definedName>
    <definedName name="_xlnm.Print_Area" localSheetId="3">'2'!$A$1:$L$517</definedName>
    <definedName name="_xlnm.Print_Area" localSheetId="4">'3'!$A$1:$L$510</definedName>
    <definedName name="_xlnm.Print_Area" localSheetId="0">'прил 3'!$A$1:$C$22</definedName>
    <definedName name="_xlnm.Print_Area" localSheetId="1">'приложен2'!$A$1:$V$76</definedName>
  </definedNames>
  <calcPr fullCalcOnLoad="1"/>
</workbook>
</file>

<file path=xl/sharedStrings.xml><?xml version="1.0" encoding="utf-8"?>
<sst xmlns="http://schemas.openxmlformats.org/spreadsheetml/2006/main" count="2609" uniqueCount="578">
  <si>
    <t>Другие общегосударственные вопросы</t>
  </si>
  <si>
    <t>Дотации бюджетам поселений на выравнивание уровня бюджетной обеспеченности за счет областного бюджета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</si>
  <si>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</si>
  <si>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</si>
  <si>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0022000</t>
  </si>
  <si>
    <t>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</si>
  <si>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</si>
  <si>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Поступление нефинансовых активов</t>
  </si>
  <si>
    <t>Реализация государственной политики в области приватизации и управления муниципальной собственностью</t>
  </si>
  <si>
    <t>Оценка недвижимости, признание прав и регулирование отношений по муниципальной собственности</t>
  </si>
  <si>
    <t>0904600</t>
  </si>
  <si>
    <t>Выполнение других обязательств муниципальных образований</t>
  </si>
  <si>
    <t>Сбор и вывоз бытовых отходов и мусора на территории поселений</t>
  </si>
  <si>
    <t>Прочие мероприятия по благоустройству  поселений</t>
  </si>
  <si>
    <t>Социальная политика</t>
  </si>
  <si>
    <t>0652400</t>
  </si>
  <si>
    <t>230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</si>
  <si>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</si>
  <si>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поселения по формированию, утверждению, исполнению бюджета</t>
  </si>
  <si>
    <t>5212601</t>
  </si>
  <si>
    <t>5212603</t>
  </si>
  <si>
    <t>Реализация государственных функций, связанных с общегосударственным управлением</t>
  </si>
  <si>
    <t>Другие вопросы в области национальной экономики</t>
  </si>
  <si>
    <t>Мобилизационная и вневойсковая подготовка</t>
  </si>
  <si>
    <t>Уменьшение прочих остатков денежных средств бюджетов</t>
  </si>
  <si>
    <t>Обеспечение сохранности автомобильных дорог местного значения путем выполнения эксплуатационных и ремонтных мероприятий</t>
  </si>
  <si>
    <t>Код бюджетной классификации РФ</t>
  </si>
  <si>
    <t>13</t>
  </si>
  <si>
    <t>Культура</t>
  </si>
  <si>
    <t>Кредиты кредитных организаций в валюте Российской Федерации</t>
  </si>
  <si>
    <t>950 01 02 00 00 00 0000 000</t>
  </si>
  <si>
    <t>Получение кредитов от кредитных организаций в валюте Российской Федерации</t>
  </si>
  <si>
    <t>2 02 03024 10 0000 151</t>
  </si>
  <si>
    <t>0804600000</t>
  </si>
  <si>
    <t>Осуществление отдельных областных государственных полномочий</t>
  </si>
  <si>
    <t>1 03 02230 01 0000 110</t>
  </si>
  <si>
    <t>1 03 02240 01 0000 110</t>
  </si>
  <si>
    <t>1 03 02250 01 0000 110</t>
  </si>
  <si>
    <t>Межбюджетные трансферты</t>
  </si>
  <si>
    <t>0200272600</t>
  </si>
  <si>
    <t>1 03 02260 01 0000 110</t>
  </si>
  <si>
    <t>сельского поселения</t>
  </si>
  <si>
    <t>Глава Новогромовского сельского поселения</t>
  </si>
  <si>
    <t>Погашение бюджетами сельских поселений кредитов от кредитных организаций в валюте Российской Федерации</t>
  </si>
  <si>
    <t>на 2018 год и плановый период 2019-2020годов"</t>
  </si>
  <si>
    <t>госполномочия</t>
  </si>
  <si>
    <t xml:space="preserve">Налог на доходы физических лиц </t>
  </si>
  <si>
    <t>Обеспечение проведения выборов и референдумов</t>
  </si>
  <si>
    <t>подраздел</t>
  </si>
  <si>
    <t>раздел</t>
  </si>
  <si>
    <t>000 2 02 01001 10 0000 151</t>
  </si>
  <si>
    <t>вид расхода</t>
  </si>
  <si>
    <t>К О Д Ы классификации расходов бюджетов</t>
  </si>
  <si>
    <t>главный распорядитель</t>
  </si>
  <si>
    <t>КОСГУ</t>
  </si>
  <si>
    <t xml:space="preserve">Код </t>
  </si>
  <si>
    <t xml:space="preserve">Наименование 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</si>
  <si>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</si>
  <si>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</si>
  <si>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</si>
  <si>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000 01 05 02 00 00 0000 600</t>
  </si>
  <si>
    <t>000 01 05 02 01 00 0000 610</t>
  </si>
  <si>
    <t>950 01 02 00 00 00 0000 800</t>
  </si>
  <si>
    <t>Погашение кредитов, предоставленных кредитными организациями в валюте Российской Федерации</t>
  </si>
  <si>
    <t>950 01 02 00 00 10 0000 810</t>
  </si>
  <si>
    <t>950 01 02 00 00 10 0000 710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</si>
  <si>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</si>
  <si>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</si>
  <si>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1 11 05013 10 0000 120</t>
  </si>
  <si>
    <t>2 19 05000 10 0000 151</t>
  </si>
  <si>
    <t>1 14 06013 10 0000 430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</si>
  <si>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</si>
  <si>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</si>
  <si>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</si>
  <si>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Земельный налог (по обязательствам, возникшим до 1 января 2006 года), мобилизуемый на территориях поселений</t>
  </si>
  <si>
    <t>тыс.руб.</t>
  </si>
  <si>
    <t>Источники внутреннего финансирования дефицита бюджета-всего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</si>
  <si>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</si>
  <si>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</si>
  <si>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Муниципальная программа "Энергосбережение и повышение энергетической эффективности на территории Новогромовского  муниципального образования на 2017-2019 годы"</t>
  </si>
  <si>
    <t>Повышение эффективности использования энергетических ресурсов на территории Новогромовского муниципального образования</t>
  </si>
  <si>
    <t>Проведение энергетических обследований объектов муниципальной собственности Новогромовского муниципального образования находящихся в аренде и в пользовании</t>
  </si>
  <si>
    <t>64010Э0002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</si>
  <si>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актуализацию документов территориального планирования</t>
  </si>
  <si>
    <t>950 01 03 00 01 00 0000 800</t>
  </si>
  <si>
    <t>950 01 03 01 00 10 0000 810</t>
  </si>
  <si>
    <t>Субсидия на выплату денежного содержания с начислениями на него главам, муниципальным служащим поселений Иркутской области, а также заработную плату с начислениями на нее техническому и вспомогательному персоналу органов местного самоуправления поселений Иркутской области</t>
  </si>
  <si>
    <t>доходов бюджета поселения</t>
  </si>
  <si>
    <t>А.К.Инцкирвили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</si>
  <si>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</si>
  <si>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</si>
  <si>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1 06 06010 10 0000 110</t>
  </si>
  <si>
    <t>1 06 06020 10 0000 110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</si>
  <si>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</si>
  <si>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</si>
  <si>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 xml:space="preserve">Доходы от продажи земельных участков, государственная собственность на которые не разграничена </t>
  </si>
  <si>
    <t>1 14 06010 00 0000 430</t>
  </si>
  <si>
    <t>Мероприятия по переподготовке и повышению квалификации</t>
  </si>
  <si>
    <t>Жилищно - коммунальное хозяйство</t>
  </si>
  <si>
    <t>Мероприятия в области 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</si>
  <si>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</si>
  <si>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</si>
  <si>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</si>
  <si>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</si>
  <si>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</si>
  <si>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700</t>
  </si>
  <si>
    <t>1 05 03010 01 0000 110</t>
  </si>
  <si>
    <t>Финансовое управление АЧРМО</t>
  </si>
  <si>
    <t>КСП Дума Черемховского района</t>
  </si>
  <si>
    <t>1 09 04053 10 0000 110</t>
  </si>
  <si>
    <t>№ п.п.</t>
  </si>
  <si>
    <t>Итого:</t>
  </si>
  <si>
    <t>Наименование показателя</t>
  </si>
  <si>
    <t>целевая статья</t>
  </si>
  <si>
    <t>1 06 01000 00 0000 110</t>
  </si>
  <si>
    <t>01</t>
  </si>
  <si>
    <t>02</t>
  </si>
  <si>
    <t>Глава муниципального образования</t>
  </si>
  <si>
    <t>500</t>
  </si>
  <si>
    <t>200</t>
  </si>
  <si>
    <t>210</t>
  </si>
  <si>
    <t>211</t>
  </si>
  <si>
    <t>Начисления на выплаты по оплате труда</t>
  </si>
  <si>
    <t>213</t>
  </si>
  <si>
    <t>Профессиональная подготовка, переподготовка и повышение квалификации</t>
  </si>
  <si>
    <t>03</t>
  </si>
  <si>
    <t>04</t>
  </si>
  <si>
    <t>Центральный аппарат</t>
  </si>
  <si>
    <t>Оплата работ, услуг</t>
  </si>
  <si>
    <t>220</t>
  </si>
  <si>
    <t>Услуги связи</t>
  </si>
  <si>
    <t>221</t>
  </si>
  <si>
    <t>Коммунальные услуги</t>
  </si>
  <si>
    <t>Работы, услуги по содержанию имущества</t>
  </si>
  <si>
    <t>Прочие работы, услуги</t>
  </si>
  <si>
    <t>226</t>
  </si>
  <si>
    <t>Прочие расходы</t>
  </si>
  <si>
    <t>290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</si>
  <si>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</si>
  <si>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</si>
  <si>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</si>
  <si>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</si>
  <si>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</si>
  <si>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</si>
  <si>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</si>
  <si>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</si>
  <si>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</si>
  <si>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</si>
  <si>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внутреннего долга</t>
  </si>
  <si>
    <t>Резервные фонды</t>
  </si>
  <si>
    <t>12</t>
  </si>
  <si>
    <t>Резервные фонды местных администраций</t>
  </si>
  <si>
    <t>950</t>
  </si>
  <si>
    <t>14</t>
  </si>
  <si>
    <t>Другие вопросы в области национальной безопасности и правоохранительной деятельности</t>
  </si>
  <si>
    <t>05</t>
  </si>
  <si>
    <t>Жилищное хозяйство</t>
  </si>
  <si>
    <t>Приложение № 18</t>
  </si>
  <si>
    <t>Коммунальное хозяйство</t>
  </si>
  <si>
    <t>Благоустройство</t>
  </si>
  <si>
    <t>Уличное освещение</t>
  </si>
  <si>
    <t>ОБРАЗОВАНИЕ</t>
  </si>
  <si>
    <t>07</t>
  </si>
  <si>
    <t>08</t>
  </si>
  <si>
    <t>Реализация мероприятий, осуществляемых органами местного самоуправления</t>
  </si>
  <si>
    <t>0904709999</t>
  </si>
  <si>
    <t>Физическая культура и спорт</t>
  </si>
  <si>
    <t>10</t>
  </si>
  <si>
    <t>Пенсионное обеспечение</t>
  </si>
  <si>
    <t>Доплаты к пенсиям, дополнительное пенсионное обеспечение</t>
  </si>
  <si>
    <t>НАЛОГОВЫЕ И НЕНАЛОГОВЫЕ ДОХОДЫ</t>
  </si>
  <si>
    <t xml:space="preserve">Единый сельскохозяйственный налог </t>
  </si>
  <si>
    <t>к решению Думы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</si>
  <si>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</si>
  <si>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2 02 02999 10 0000 151</t>
  </si>
  <si>
    <t xml:space="preserve">1 736,40 </t>
  </si>
  <si>
    <t xml:space="preserve">1 354,40 </t>
  </si>
  <si>
    <t xml:space="preserve">382,00 </t>
  </si>
  <si>
    <t xml:space="preserve">228,70 </t>
  </si>
  <si>
    <t xml:space="preserve">45,00 </t>
  </si>
  <si>
    <t xml:space="preserve">10,10 </t>
  </si>
  <si>
    <t xml:space="preserve">50,30 </t>
  </si>
  <si>
    <t>Проведение выборов и референдумов</t>
  </si>
  <si>
    <t>Развитие домов культуры</t>
  </si>
  <si>
    <t>Прочие поступления от денежных взысканий (штрафов) и иных сумм в возмещение ущерба</t>
  </si>
  <si>
    <t>1 16 90000 00 0000 140</t>
  </si>
  <si>
    <t>Культура, кинематография</t>
  </si>
  <si>
    <t>Земельный налог с организаций, обладающих земельным участком, расположенным в границах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</si>
  <si>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</si>
  <si>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Субвенции на осуществление первичного воинского учета на территориях, где отсутствуют военные комиссариаты</t>
  </si>
  <si>
    <t>Переподготовка и повышение квалификации кадров</t>
  </si>
  <si>
    <t>Обслуживание государственного внутреннего и муниципального долга</t>
  </si>
  <si>
    <t>Повышение эффективности бюджетных расходов</t>
  </si>
  <si>
    <t>100 модельных домов культуры</t>
  </si>
  <si>
    <t>Народные инициативы</t>
  </si>
  <si>
    <t>Выравнивание уровня бюджетной обеспеченности</t>
  </si>
  <si>
    <t>Мероприятия в области градостроительной деятельности</t>
  </si>
  <si>
    <t>34049S2970</t>
  </si>
  <si>
    <t>Дотации бюджетам поселений на выравнивание уровня бюджетной обеспеченности (районный бюджет)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</si>
  <si>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</si>
  <si>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на переселение граждан из жилищного фонда, признанного не пригодным для проживания, и (или) жилищного фонда с высоким уровнем износа</t>
  </si>
  <si>
    <t>2 02 02079 10 0000 151</t>
  </si>
  <si>
    <t>Налоги на прибыль, доходы</t>
  </si>
  <si>
    <t xml:space="preserve">Налоги на совокупный доход </t>
  </si>
  <si>
    <t xml:space="preserve">Налоги на имущество 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</si>
  <si>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</si>
  <si>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</si>
  <si>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безвозмездные поступления</t>
  </si>
  <si>
    <t>Выплата пенсии за выслугу лет гражданам, замещающим должности муниципальной службы в органах местного самоуправления, ежемесячной доплаты к трудовой пенсии выборным лицам администрации</t>
  </si>
  <si>
    <t>Субвенции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</si>
  <si>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2 02 04052 10 0000 151</t>
  </si>
  <si>
    <t>Иные межбюджетные трансферты на выплату денежного поощрения лучщим муниципальным учреждениям культуры, находящихся на территориях сельских поселений Иркутской области</t>
  </si>
  <si>
    <t xml:space="preserve">Иные межбюджетные трансферты 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</si>
  <si>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</si>
  <si>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Субсидия на выплату денежного содеожания с начислениями на него главам, муниципальным служащим органов местного самоуправления поселений Иркутской области, а также заработной платы с начислениями на нее работникам учреждений культуры (за исключением технического и вспомогательного персонала), находящихся в ведении органов местного самоуправления поселений Иркутской области</t>
  </si>
  <si>
    <t>Закупка товаров, работ и услуг для обеспечения государственных (муниципальных) нужд</t>
  </si>
  <si>
    <t xml:space="preserve">Прочие межбюджетные трансферты общего характера </t>
  </si>
  <si>
    <t>Приложение 6</t>
  </si>
  <si>
    <t>Постановка на государственный кадастровый учет и оформление прав собственности на автомобильные дороги общего пользования местного значения в границах населенных пунктов муниципального образования и земельные участки под ними, сооружений на них</t>
  </si>
  <si>
    <t>Субсидия на реализацию подпрограммы "Модернизация объектов коммунальной инфраструктуры иркутской области на 2014-2018годы" государственной программы Иркутской области "Развитие жилищно-коммунального хозяйства Иркутской области на 2014-2018 годы"  по оказанию содействия м.о. Ирк.обл. в реализации первоочередных мероприятий по подготовке объектов коммунальной инфраструктуры, находящихся в муниципальной собственности, к отопительному сезону в 2016 году</t>
  </si>
  <si>
    <t>Мероприятия в области жилищного хозяйства</t>
  </si>
  <si>
    <t>3504800000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</si>
  <si>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</si>
  <si>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</si>
  <si>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</si>
  <si>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</si>
  <si>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</si>
  <si>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</si>
  <si>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оказания платных услуг (работ) и компенсации затрат государства </t>
  </si>
  <si>
    <t>Прочие доходы от оказания платных услуг (работ) получателями средств бюджетов сельских поселений</t>
  </si>
  <si>
    <t>Доходы от оказания платных услуг (работ) получателями средств бюджетов сельских поселений (учреждений культуры)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</si>
  <si>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</si>
  <si>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</si>
  <si>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</si>
  <si>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 xml:space="preserve">Дотации 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</si>
  <si>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</si>
  <si>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</si>
  <si>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</si>
  <si>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</si>
  <si>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Субвенция бюджетам сельских поселений на выполнение передаваемых полномочий субъектов Российской Федерации </t>
  </si>
  <si>
    <t>35049S2370</t>
  </si>
  <si>
    <t>5201026050</t>
  </si>
  <si>
    <t xml:space="preserve">Реализация мероприятий перечня проектов народных инициатив </t>
  </si>
  <si>
    <t>Софинансирование расходов на реализацию мероприятий перечня проектов народных инициатив</t>
  </si>
  <si>
    <t>Межбюджетные трансферты на осуществление в части полномочий по Жилищно-коммунальному хозяйству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</si>
  <si>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</si>
  <si>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0200372600</t>
  </si>
  <si>
    <t>Проведение выборов главы муниципального образования</t>
  </si>
  <si>
    <t>Приложение 4</t>
  </si>
  <si>
    <t xml:space="preserve">Жилищно- коммунальное хозяйство  АЧРМО                   </t>
  </si>
  <si>
    <t>0300600000</t>
  </si>
  <si>
    <t>Управление Федеральной налоговой службы по Иркутской области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</si>
  <si>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</si>
  <si>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</si>
  <si>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</si>
  <si>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</si>
  <si>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1 05 01000 00 0000 110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</si>
  <si>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</si>
  <si>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</si>
  <si>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</si>
  <si>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Наименование главного администратора доходов бюджета поселения</t>
  </si>
  <si>
    <t>Администратора доходов</t>
  </si>
  <si>
    <t>Доходов бюджета</t>
  </si>
  <si>
    <t>35050S2370</t>
  </si>
  <si>
    <t>350509S2370</t>
  </si>
  <si>
    <t>Муниципальная программа «Модернизация объектов коммунальной инфраструктуры Новогромовского муниципального образования» на 2014-2018 годы</t>
  </si>
  <si>
    <t>Повышение надежности функционирования систем коммунальной инфраструктуры Новогромовского муниципального образования, сокращение потребления топливно-энергетических ресурсов в жилищно-коммунальном хозяйстве Новогромовского муниципального образования</t>
  </si>
  <si>
    <t>Повышение надежности объектов теплоснабжения коммунальной инфраструктуры</t>
  </si>
  <si>
    <t>Муниципальная программа «Развитие культуры Муниципального казенного учреждения культуры «Культурно – досуговый центр Новогромовского сельского поселения» на 2018 – 2020 годы»</t>
  </si>
  <si>
    <t>Сохранение и развитие накопленного культурного и духовного потенциала Новогромовского  сельского поселения, динамичное развитие, гармонизация культурной жизни Новогромовского сельского поселения</t>
  </si>
  <si>
    <t>Обеспечение сохранения и использования объектов культурного наследия</t>
  </si>
  <si>
    <t>Выравнивание доступа к услугам учреждений культуры, информации, культурным ценностям</t>
  </si>
  <si>
    <t>Воспроизводство творческого потенциала Новогромовского сельского поселения</t>
  </si>
  <si>
    <t>Создание условий для доступа населения поселения к российскому культурному наследию, современной культуре, информационным ресурсам</t>
  </si>
  <si>
    <t>Осуществление мероприятий по укреплению материально-технической базы учреждений культуры</t>
  </si>
  <si>
    <t>Развитие и укрепление материально – технической базы муниципальных домов культуры в рамках обеспечения развития и укрепления материально - технической базы муниципальных домов культуры, поддержки творческой деятельности муниципальных театров в городах с численностью населения до 300 тысяч человек</t>
  </si>
  <si>
    <t>70010L5581</t>
  </si>
  <si>
    <t>0300000000</t>
  </si>
  <si>
    <t>000 1 00 00000 00 0000 000</t>
  </si>
  <si>
    <t>000 1 01 00000 00 0000 000</t>
  </si>
  <si>
    <t>000 1 01 02000 00 0000 110</t>
  </si>
  <si>
    <t>000 1 01 02010 01 0000 110</t>
  </si>
  <si>
    <t>000 1 03 02230 01 0000 110</t>
  </si>
  <si>
    <t>000 1 03 02240 01 0000 110</t>
  </si>
  <si>
    <t>000 1 03 02250 01 0000 110</t>
  </si>
  <si>
    <t>000 1 03 02260 01 0000 110</t>
  </si>
  <si>
    <t>000 1 05 03010 01 0000 110</t>
  </si>
  <si>
    <t>000 1 06 01030 00 0000 000</t>
  </si>
  <si>
    <t>000 1 06 01030 10 0000 110</t>
  </si>
  <si>
    <t>000 1 06 06000 00 0000 110</t>
  </si>
  <si>
    <t>000 1 06 06033 10 0000 110</t>
  </si>
  <si>
    <t>000 1 06 06043 10 0000 110</t>
  </si>
  <si>
    <t>000 1 11 05035 10 0000 120</t>
  </si>
  <si>
    <t>000 1 13 01995 10 0000 130</t>
  </si>
  <si>
    <t>000 1 13 01995 10 0001 130</t>
  </si>
  <si>
    <t>000 1 16 90050 10 0000 140</t>
  </si>
  <si>
    <t>000 2 02 15001 10 0000 151</t>
  </si>
  <si>
    <t>000 2 02 35118 10 0000 151</t>
  </si>
  <si>
    <t>000 2 02 30024 10 0000 151</t>
  </si>
  <si>
    <t>000 2 07 05030 10 0000 180</t>
  </si>
  <si>
    <t>000 1 03 00000 00 0000 000</t>
  </si>
  <si>
    <t>000 1 05 00000 00 0000 000</t>
  </si>
  <si>
    <t>000 1 06 00000 00 0000 000</t>
  </si>
  <si>
    <t>000 1 11 00000 00 0000 000</t>
  </si>
  <si>
    <t>000 1 13 00000 00 0000 000</t>
  </si>
  <si>
    <t>000 1 16 00000 00 0000 000</t>
  </si>
  <si>
    <t>000 2 00 00000 00 0000 000</t>
  </si>
  <si>
    <t>000 2 02 00000 00 0000 000</t>
  </si>
  <si>
    <t>000 2 02 10000 00 0000 151</t>
  </si>
  <si>
    <t>000 2 02 30000 00 0000 151</t>
  </si>
  <si>
    <t>000 2 07 00000 00 0000 180</t>
  </si>
  <si>
    <t>0800000000</t>
  </si>
  <si>
    <t>0900000000</t>
  </si>
  <si>
    <t>0904700000</t>
  </si>
  <si>
    <t>3400000000</t>
  </si>
  <si>
    <t>3404800000</t>
  </si>
  <si>
    <t>3404900000</t>
  </si>
  <si>
    <t>3500000000</t>
  </si>
  <si>
    <t>3505000000</t>
  </si>
  <si>
    <t>4900000000</t>
  </si>
  <si>
    <t>4901000000</t>
  </si>
  <si>
    <t>Предоставление мер социальной поддержки</t>
  </si>
  <si>
    <t>4901023490</t>
  </si>
  <si>
    <t>4304000000</t>
  </si>
  <si>
    <t>4300000000</t>
  </si>
  <si>
    <t>Дворцы и дома культуры</t>
  </si>
  <si>
    <t>4000000000</t>
  </si>
  <si>
    <t>4000072100</t>
  </si>
  <si>
    <t>Расходы на обеспечение деятельности (оказание услуг) муниципальных учреждений</t>
  </si>
  <si>
    <t>4000020290</t>
  </si>
  <si>
    <t>0400000000</t>
  </si>
  <si>
    <t>0400800000</t>
  </si>
  <si>
    <t>5200000000</t>
  </si>
  <si>
    <t>5201000000</t>
  </si>
  <si>
    <t>5201026010</t>
  </si>
  <si>
    <t>5201026020</t>
  </si>
  <si>
    <t>8900000000</t>
  </si>
  <si>
    <t>НАЦИОНАЛЬНАЯ БЕЗОПАСНОСТЬ И ПРАВООХРАНИТЕЛЬНАЯ ДЕЯТЕЛЬНОСТЬ</t>
  </si>
  <si>
    <t/>
  </si>
  <si>
    <t xml:space="preserve">Установка емкости на водонапорной башне в д. Шаманаева  </t>
  </si>
  <si>
    <t>Регулярное проведение опахивания населенных пунктов</t>
  </si>
  <si>
    <t>Установка указателей водоснабжения пожарной техники</t>
  </si>
  <si>
    <t>Приобретение пожарного инвентаря и спецодежды</t>
  </si>
  <si>
    <t>Дорожное хозяйство (дорожные фонды)</t>
  </si>
  <si>
    <t xml:space="preserve">Уличное освещение </t>
  </si>
  <si>
    <t>Реконструкция тепловых сетей</t>
  </si>
  <si>
    <t>0200200000</t>
  </si>
  <si>
    <t>0200220110</t>
  </si>
  <si>
    <t>Расходы на выплаты по оплате труда работников муниципальных органов</t>
  </si>
  <si>
    <t>0200220190</t>
  </si>
  <si>
    <t>Расходы на обеспечение функций муниципальных органов</t>
  </si>
  <si>
    <t>0200300000</t>
  </si>
  <si>
    <t>0200320110</t>
  </si>
  <si>
    <t>0200320112</t>
  </si>
  <si>
    <t>0200320113</t>
  </si>
  <si>
    <t>0200320114</t>
  </si>
  <si>
    <t>0200320190</t>
  </si>
  <si>
    <t>0500000000</t>
  </si>
  <si>
    <t>Осущетвление отдельных областных государственных полномочий</t>
  </si>
  <si>
    <t>0200000000</t>
  </si>
  <si>
    <t>0200100000</t>
  </si>
  <si>
    <t>0200173150</t>
  </si>
  <si>
    <t>0200151180</t>
  </si>
  <si>
    <t>(тыс. руб.)</t>
  </si>
  <si>
    <t>Наименование</t>
  </si>
  <si>
    <t>Код бюджетной классификации</t>
  </si>
  <si>
    <t>Утверждено, бюджет Бельского поселения</t>
  </si>
  <si>
    <t>Утверждено, бюджет Булайского поселения</t>
  </si>
  <si>
    <t>Утверждено, бюджет Голуметского поселения</t>
  </si>
  <si>
    <t>Утверждено, бюджет Зерновского поселения</t>
  </si>
  <si>
    <t>Утверждено, бюджет Каменно-Ангарского поселения</t>
  </si>
  <si>
    <t>Утверждено, бюджет Лоховского поселения</t>
  </si>
  <si>
    <t>Утверждено, бюджет Михайловского поселения</t>
  </si>
  <si>
    <t>Утверждено, бюджет Нижнеиретского поселения</t>
  </si>
  <si>
    <t>Утверждено, бюджет Новогромовского поселения</t>
  </si>
  <si>
    <t>Утверждено, бюджет Новостроевского поселения</t>
  </si>
  <si>
    <t>Утверждено, бюджет Онотского поселения</t>
  </si>
  <si>
    <t>Утверждено, бюджет Парфеновского поселения</t>
  </si>
  <si>
    <t>Утверждено, бюджет Саянского поселения</t>
  </si>
  <si>
    <t>Утверждено, бюджет Тальниковского поселения</t>
  </si>
  <si>
    <t>Утверждено, бюджет Тунгусского поселения</t>
  </si>
  <si>
    <t>Утверждено, бюджет Узколугского поселения</t>
  </si>
  <si>
    <t>Утверждено, бюджет Черемховского поселения</t>
  </si>
  <si>
    <t>Утверждено, бюджеты поселений</t>
  </si>
  <si>
    <t>Земельный налог</t>
  </si>
  <si>
    <t>1 06 06000 00 0000 110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</si>
  <si>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и бюджетных автономных учреждений)</t>
  </si>
  <si>
    <t>Прочие безвозмездные поступления в бюджеты сельских поселений</t>
  </si>
  <si>
    <t>1 09 00000 00 0000 000</t>
  </si>
  <si>
    <t>БЕЗВОЗМЕЗДНЫЕ ПОСТУПЛЕНИЯ</t>
  </si>
  <si>
    <t>2 02 02000 00 0000 151</t>
  </si>
  <si>
    <t>ИНЫЕ МЕЖБЮДЖЕТНЫЕ ТРАНСФЕРТЫ</t>
  </si>
  <si>
    <t>2 02 04000 00 0000 151</t>
  </si>
  <si>
    <t>ИТОГО ДОХОДОВ</t>
  </si>
  <si>
    <t xml:space="preserve"> </t>
  </si>
  <si>
    <t>950 01 03 00 00 00 0000 000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</si>
  <si>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</si>
  <si>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</si>
  <si>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950 01 05 00 00 00 0000 500</t>
  </si>
  <si>
    <t>Увеличение прочих остатков средств бюджетов</t>
  </si>
  <si>
    <t>3505000010</t>
  </si>
  <si>
    <t>3505000020</t>
  </si>
  <si>
    <t>3505000090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</si>
  <si>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</si>
  <si>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950 01 05 02 01 10 0000 510</t>
  </si>
  <si>
    <t>Уменьшение прочих остатков средств бюджетов</t>
  </si>
  <si>
    <t>Жилищно-коммунальное хозяйство</t>
  </si>
  <si>
    <t>Национальная оборона</t>
  </si>
  <si>
    <t>Общегосударственные вопросы</t>
  </si>
  <si>
    <t>0500900000</t>
  </si>
  <si>
    <t>0500904300</t>
  </si>
  <si>
    <t>Безвозмездные перечисления бюджетам</t>
  </si>
  <si>
    <t>Налоги на товары (работы, услуги), реализуемые на территории Российской Федерации</t>
  </si>
  <si>
    <t>Перечисления другим бюджетам бюджетной системы Российской Федерации</t>
  </si>
  <si>
    <t>251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</si>
  <si>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</si>
  <si>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1 14 00000 00 0000 000</t>
  </si>
  <si>
    <t>О.А.Кривая</t>
  </si>
  <si>
    <t>Глава Зерновского сельского поселения</t>
  </si>
  <si>
    <t xml:space="preserve">"О бюджете Зерновского сельского поселения </t>
  </si>
  <si>
    <t>Перечень главных администраторов доходов бюджета Зерновского сельского поселения- территориальных органов (подразделений) федеральных органов государственной власти и органов государственной власти Иркутской области</t>
  </si>
  <si>
    <t>Приложение 2</t>
  </si>
  <si>
    <t xml:space="preserve">Прогнозируемые доходы бюджета Зерновского сельского поселения на 2019 -2020 годы </t>
  </si>
  <si>
    <t>Дотации бюджетам поселений на выравнивание уровня бюджетной обеспеченности</t>
  </si>
  <si>
    <t>Управление Федерального казначейства по Иркутской области</t>
  </si>
  <si>
    <t>Зерновское сельское поселение</t>
  </si>
  <si>
    <t>Муниципальная программа "Комплексное развитие транспортной инфраструктуры Зерновского муниципального образования на 2017–2020 годы"</t>
  </si>
  <si>
    <t>Развитие транспортной инфраструктуры, сбалансированное развитие и скоординированное с иными сферами жизнедеятельности Зерновского муниципального образования</t>
  </si>
  <si>
    <t>от 28.12.2017г №  43</t>
  </si>
  <si>
    <t>Обеспечение первичных мер пожарной безопасности в границах населенных пунктах поселений</t>
  </si>
  <si>
    <t>Невыясненные поступления,зачисляемые в бюджеты сельских поселений</t>
  </si>
  <si>
    <t>000 1 17 01050 10  0000 180</t>
  </si>
  <si>
    <t>к решению Думы «О бюджете Зерновского сельского поселения на 2018 и плановый период 2019-2020 годов»</t>
  </si>
  <si>
    <t>Распределение иных межбюджетных трансфертов из бюджета Зерновского сельского поселения н на осуществление части полномочий по решению вопросов местного значения в соответствии с заключенным соглашением на 2018 год</t>
  </si>
  <si>
    <t>Приложение № 19</t>
  </si>
  <si>
    <t>от 28.12. 2017 №  43</t>
  </si>
  <si>
    <t>Распределение иных межбюджетных трансфертов из бюджета Зерновского сельского поселения н на осуществление части полномочий по решению вопросов местного значения в соответствии с заключенным соглашением на 2019 -2020 годы</t>
  </si>
  <si>
    <t>Глава Зерновского</t>
  </si>
  <si>
    <t>к решению Думы «О бюджете Зерновского сельского поселения на 2018 и плановый перид 2019-2020 годов»</t>
  </si>
  <si>
    <r>
      <t xml:space="preserve">Субсидии из областного бюджета местным бюджетам в целях </t>
    </r>
    <r>
      <rPr>
        <b/>
        <sz val="10"/>
        <rFont val="Times New Roman"/>
        <family val="1"/>
      </rPr>
      <t>софинансирования</t>
    </r>
    <r>
      <rPr>
        <sz val="10"/>
        <rFont val="Times New Roman"/>
        <family val="1"/>
      </rPr>
      <t xml:space="preserve"> расходных обязательств муниципальных образований Иркутской области на проведение работ в отношении постановки на кадастровый учет границ населенных пунктов Иркутской области</t>
    </r>
  </si>
  <si>
    <t>34048S2990</t>
  </si>
  <si>
    <t>от  28 .12. 2017 № 43</t>
  </si>
  <si>
    <t>Зерновского сельского поселения</t>
  </si>
  <si>
    <t>35049S2500</t>
  </si>
  <si>
    <t>Межбюджетные трансферты на осуществление  полномочий по строительству, реконструкции, ремонту, капитальному ремонту автомобильных дорог местного значения в границах населенных пунктов Зерновского сельского поселения</t>
  </si>
  <si>
    <t>Социальное обеспечение и иные выплаты населению</t>
  </si>
  <si>
    <t>Поддержка дорожного хозяйства</t>
  </si>
  <si>
    <t>Строительство и содержание автомобильных дорог и инженерных сооружений на них в границах поселений</t>
  </si>
  <si>
    <t>НАЦИОНАЛЬНАЯ ЭКОНОМИКА</t>
  </si>
  <si>
    <t>35049S2200</t>
  </si>
  <si>
    <t>Резервный фонд Зерновского муниципального образования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</si>
  <si>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</si>
  <si>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</si>
  <si>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спорта, физической культуры и туризма</t>
  </si>
  <si>
    <t>5300000000</t>
  </si>
  <si>
    <t>5301000000</t>
  </si>
  <si>
    <t>5301097000</t>
  </si>
  <si>
    <t>89005Д5001</t>
  </si>
  <si>
    <t>Реализация первоочередных мероприятий по модернизации объектов теплоснабжения и подготовке к отпотельному сезону объектов коммунальной инфраструктуры, находящихся в муниципальной собственности</t>
  </si>
  <si>
    <t>Реализация мероприятий по приобретению специализированной техники для водоснабжения населения</t>
  </si>
  <si>
    <t>от 24.12.2018г  № 73</t>
  </si>
  <si>
    <t xml:space="preserve">Кассовое исполнения </t>
  </si>
  <si>
    <t>% исполнения</t>
  </si>
  <si>
    <t>план</t>
  </si>
  <si>
    <t>исполнение</t>
  </si>
  <si>
    <t>Код бюджетной классификации Российской Федерации</t>
  </si>
  <si>
    <t>План</t>
  </si>
  <si>
    <t>Кассовое исполнение</t>
  </si>
  <si>
    <t>Исполнено,%</t>
  </si>
  <si>
    <t>000</t>
  </si>
  <si>
    <t>НАЛОГИ НА ПРИБЫЛЬ, ДОХОДЫ</t>
  </si>
  <si>
    <t>182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</si>
  <si>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</si>
  <si>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</si>
  <si>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</si>
  <si>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</si>
  <si>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</si>
  <si>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</si>
  <si>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</si>
  <si>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</si>
  <si>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</si>
  <si>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</si>
  <si>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</si>
  <si>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000 1 05 03000 01 0000 110</t>
  </si>
  <si>
    <t>НАЛОГИ НА ИМУЩЕСТВО</t>
  </si>
  <si>
    <t>000 1 06 01000 00 0000 110</t>
  </si>
  <si>
    <t>Земельный налог с организаций</t>
  </si>
  <si>
    <t>000 1 06 06030 00 0000 110</t>
  </si>
  <si>
    <t>Земельный налог с физических лиц</t>
  </si>
  <si>
    <t>000 1 06 06040 00 0000 110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</si>
  <si>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</si>
  <si>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</si>
  <si>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</si>
  <si>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913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</si>
  <si>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</si>
  <si>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</si>
  <si>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</si>
  <si>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автономных учреждений)</t>
  </si>
  <si>
    <t>1 11 05035 10 0000 120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</si>
  <si>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</si>
  <si>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</si>
  <si>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</si>
  <si>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000 1 13 01995 00 0000 130</t>
  </si>
  <si>
    <t>Доходы от оказания платных услуг (работ) получателями средств бюджетов сельских поселений (учреждения культуры)</t>
  </si>
  <si>
    <t>Прочие доходы от компенсации затрат бюджетов сельских поселений</t>
  </si>
  <si>
    <t>000 1 13 02995 10 0000 130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</si>
  <si>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</si>
  <si>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</si>
  <si>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</si>
  <si>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000 1 16 90000 00 0000 140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</si>
  <si>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</si>
  <si>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</si>
  <si>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</si>
  <si>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</si>
  <si>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</si>
  <si>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</si>
  <si>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</si>
  <si>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</si>
  <si>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</si>
  <si>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</t>
  </si>
  <si>
    <t>000 2 02 20000 00 0000 150</t>
  </si>
  <si>
    <t>Прочие субсидии</t>
  </si>
  <si>
    <t>000 2 02 29999 00 0000 150</t>
  </si>
  <si>
    <t>000 2 02 29999 10 0000 150</t>
  </si>
  <si>
    <t>Субсидия на реализацию мероприятий перечня проектов народных инициатив</t>
  </si>
  <si>
    <t>Субсидия на актуализацию документов территориального планирования</t>
  </si>
  <si>
    <t>000 2 02 29999 10 0000 151</t>
  </si>
  <si>
    <t>Субсидия на проведение работ в отношении постановки на кадастровый учет границ населенных пунктов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</si>
  <si>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</si>
  <si>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</si>
  <si>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</si>
  <si>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000 2 02 30024 10 0000 150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</si>
  <si>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</si>
  <si>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</si>
  <si>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000 2 02 35118 10 0000 150</t>
  </si>
  <si>
    <t>2 02 30024 00 0000 151</t>
  </si>
  <si>
    <t>2 02 30024 10 0000 151</t>
  </si>
  <si>
    <t>000 2 02 40000 00 0000 150</t>
  </si>
  <si>
    <t>Прочие межбюджетные трансферты, передаваемые бюджетам</t>
  </si>
  <si>
    <t>000 2 02 49999 10 0000 150</t>
  </si>
  <si>
    <t>2 07 00000 00 0000 180</t>
  </si>
  <si>
    <t>Прочие безвозмездные поступления в бюджеты поселений</t>
  </si>
  <si>
    <t>2 07 05030 10 0000 180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</si>
  <si>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</si>
  <si>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000 2 19 00000 00 0000 000</t>
  </si>
  <si>
    <t>000 2 19 600101 10 0000 151</t>
  </si>
  <si>
    <t xml:space="preserve"> 2 19 00000 00 0000 000</t>
  </si>
  <si>
    <t>2 19 600101 10 0000 151</t>
  </si>
  <si>
    <t>89005Д5002</t>
  </si>
  <si>
    <t>89005Д5003</t>
  </si>
  <si>
    <t>Межбюджетные трансферты на осуществление полномочий поселения по осуществлению внешнего муниципального финансового контроля</t>
  </si>
  <si>
    <t>5201026030</t>
  </si>
  <si>
    <t>к решениюДумы Зерновского</t>
  </si>
  <si>
    <t>муниципального образования</t>
  </si>
  <si>
    <t>Приложение № 2</t>
  </si>
  <si>
    <t>Приложение № 3</t>
  </si>
  <si>
    <t>Доходы бюджета Зерновского сельского поселния по кодам классификации доходов бюджетов за 2020 год</t>
  </si>
  <si>
    <t>Расходы бюджета Зерновского сельского поселения в ведомственной структуре расходов бюджетов  за  2020 год</t>
  </si>
  <si>
    <t>Муниципальная программа «Организация деятельности по накоплению и транспортированию твердых коммунальных отходов на территории Зерновского муниципального образования на 2019-2021 годы»</t>
  </si>
  <si>
    <t>Снижение вредного воздействия отходов на здоровье человека и окружающую среду на территории Зерновского муниципального образования</t>
  </si>
  <si>
    <t>Создание мест (площадок ) накопления твердых коммуналных отходов</t>
  </si>
  <si>
    <t>8300000000</t>
  </si>
  <si>
    <t>8300500000</t>
  </si>
  <si>
    <t>83005S2971</t>
  </si>
  <si>
    <t>Восстановление мемориальных сооружений и объектов, увековечивающих пасмять погибших при зашите Отечества</t>
  </si>
  <si>
    <r>
      <t xml:space="preserve">Субсидии из областного бюджета местным бюджетам в целях </t>
    </r>
    <r>
      <rPr>
        <b/>
        <sz val="14"/>
        <rFont val="Times New Roman"/>
        <family val="1"/>
      </rPr>
      <t>софинансирования</t>
    </r>
    <r>
      <rPr>
        <sz val="14"/>
        <rFont val="Times New Roman"/>
        <family val="1"/>
      </rPr>
      <t xml:space="preserve"> расходных обязательств муниципальных образований Иркутской области на проведение работ в отношении постановки на кадастровый учет границ населенных пунктов Иркутской области</t>
    </r>
  </si>
  <si>
    <t>Источники  финансирования дефицита бюджета Зерновского сельского поселения  по кодам классификации источников финансирования дефицита бюджета за 2020 год.</t>
  </si>
  <si>
    <t>Расходы бюджета Зерновского сельского поселения о разделам, и подразделам классификации расходов бюджетов за  2020 год</t>
  </si>
  <si>
    <t>Получение   кредитов от кредитных организаций бюджетами сельских поселений в валюте Российской Федерации</t>
  </si>
  <si>
    <t>неисполненные назначения</t>
  </si>
  <si>
    <t>000 2 02 16001 10 0000 150</t>
  </si>
  <si>
    <t>Приложение № 1</t>
  </si>
  <si>
    <t>950 01 02 00 00 10 0000 700</t>
  </si>
  <si>
    <t>950 01 03 00 00 00 0000 800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</si>
  <si>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</si>
  <si>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от 26 мая 2021_№ 145</t>
  </si>
  <si>
    <t xml:space="preserve">от 26 мая 2021 №  145 </t>
  </si>
  <si>
    <t>от 26 мая 2021 №   145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</si>
</sst>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&quot;Истина&quot;;&quot;Истина&quot;;&quot;Ложь&quot;"/>
    <numFmt numFmtId="177" formatCode="#,##0.0"/>
    <numFmt numFmtId="178" formatCode="0.0"/>
    <numFmt numFmtId="179" formatCode="0.0000"/>
    <numFmt numFmtId="180" formatCode="#,##0_ ;[Red]\-#,##0\ "/>
    <numFmt numFmtId="181" formatCode="#,##0.0_ ;[Red]\-#,##0.0\ "/>
    <numFmt numFmtId="182" formatCode="#,##0.00_ ;[Red]\-#,##0.00\ "/>
    <numFmt numFmtId="183" formatCode="#,##0.00_р_."/>
    <numFmt numFmtId="184" formatCode="0.00000"/>
    <numFmt numFmtId="185" formatCode="0.000000"/>
    <numFmt numFmtId="186" formatCode="#,##0.0_р_."/>
    <numFmt numFmtId="187" formatCode="#,##0.00000"/>
    <numFmt numFmtId="188" formatCode="###\ ###\ ###\ ###\ ##0.0"/>
    <numFmt numFmtId="189" formatCode="000"/>
    <numFmt numFmtId="190" formatCode="0.0000000"/>
    <numFmt numFmtId="191" formatCode="00;[Red]\-00;&quot;&quot;"/>
    <numFmt numFmtId="192" formatCode="0000000000;[Red]\-0000000000;&quot;&quot;"/>
    <numFmt numFmtId="193" formatCode="000;[Red]\-000;&quot;&quot;"/>
    <numFmt numFmtId="194" formatCode="&quot;Да&quot;;&quot;Да&quot;;&quot;Нет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####\ ###\ ###\ ###\ ##0.0"/>
    <numFmt numFmtId="199" formatCode="#####\ ###\ ###\ ###\ ##0.0"/>
    <numFmt numFmtId="200" formatCode="######\ ###\ ###\ ###\ ##0.0"/>
    <numFmt numFmtId="201" formatCode="#######\ ###\ ###\ ###\ ##0.0"/>
    <numFmt numFmtId="202" formatCode="########\ ###\ ###\ ###\ ##0.0"/>
    <numFmt numFmtId="203" formatCode="#########\ ###\ ###\ ###\ ##0.0"/>
    <numFmt numFmtId="204" formatCode="##########\ ###\ ###\ ###\ ##0.0"/>
    <numFmt numFmtId="205" formatCode="###########\ ###\ ###\ ###\ ##0.0"/>
    <numFmt numFmtId="206" formatCode="############\ ###\ ###\ ###\ ##0.0"/>
    <numFmt numFmtId="207" formatCode="#############\ ###\ ###\ ###\ ##0.0"/>
    <numFmt numFmtId="208" formatCode="##############\ ###\ ###\ ###\ ##0.0"/>
    <numFmt numFmtId="209" formatCode="#,##0.000"/>
    <numFmt numFmtId="210" formatCode="#,##0.0000"/>
  </numFmts>
  <fonts count="8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7"/>
      <name val="Arial CYR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7.5"/>
      <name val="Times New Roman"/>
      <family val="1"/>
    </font>
    <font>
      <sz val="13"/>
      <name val="Times New Roman"/>
      <family val="1"/>
    </font>
    <font>
      <b/>
      <sz val="10"/>
      <color indexed="8"/>
      <name val="Arial"/>
      <family val="2"/>
    </font>
    <font>
      <sz val="14"/>
      <name val="Arial Cyr"/>
      <family val="0"/>
    </font>
    <font>
      <sz val="14"/>
      <name val="Arial CYR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8"/>
      <name val="Calibri"/>
      <family val="0"/>
    </font>
    <font>
      <b/>
      <sz val="10"/>
      <color rgb="FF333333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b/>
      <sz val="14"/>
      <color rgb="FF333333"/>
      <name val="Times New Roman"/>
      <family val="1"/>
    </font>
    <font>
      <sz val="14"/>
      <color rgb="FF000000"/>
      <name val="Times New Roman"/>
      <family val="1"/>
    </font>
    <font>
      <sz val="14"/>
      <color rgb="FF333333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7E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8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61" fillId="0" borderId="0">
      <alignment/>
      <protection/>
    </xf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3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6" fillId="0" borderId="0" xfId="58" applyFont="1" applyFill="1" applyAlignment="1">
      <alignment/>
      <protection/>
    </xf>
    <xf numFmtId="0" fontId="25" fillId="0" borderId="0" xfId="58" applyFont="1" applyFill="1">
      <alignment/>
      <protection/>
    </xf>
    <xf numFmtId="0" fontId="28" fillId="0" borderId="10" xfId="58" applyFont="1" applyFill="1" applyBorder="1">
      <alignment/>
      <protection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8" fillId="0" borderId="0" xfId="0" applyFont="1" applyFill="1" applyAlignment="1">
      <alignment/>
    </xf>
    <xf numFmtId="1" fontId="26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36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 horizontal="right"/>
    </xf>
    <xf numFmtId="1" fontId="26" fillId="0" borderId="0" xfId="0" applyNumberFormat="1" applyFont="1" applyFill="1" applyAlignment="1">
      <alignment horizontal="center" vertical="center"/>
    </xf>
    <xf numFmtId="0" fontId="28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Border="1">
      <alignment/>
      <protection/>
    </xf>
    <xf numFmtId="0" fontId="25" fillId="0" borderId="0" xfId="58" applyFont="1" applyFill="1" applyBorder="1">
      <alignment/>
      <protection/>
    </xf>
    <xf numFmtId="0" fontId="28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horizontal="left" wrapText="1" indent="1"/>
      <protection/>
    </xf>
    <xf numFmtId="0" fontId="29" fillId="0" borderId="0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horizontal="center" vertical="center"/>
      <protection/>
    </xf>
    <xf numFmtId="0" fontId="31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Border="1" applyAlignment="1">
      <alignment horizontal="center" vertical="center" wrapText="1"/>
      <protection/>
    </xf>
    <xf numFmtId="0" fontId="31" fillId="0" borderId="0" xfId="58" applyFont="1" applyFill="1" applyBorder="1" applyAlignment="1">
      <alignment horizontal="left"/>
      <protection/>
    </xf>
    <xf numFmtId="3" fontId="25" fillId="0" borderId="0" xfId="58" applyNumberFormat="1" applyFont="1" applyFill="1" applyBorder="1">
      <alignment/>
      <protection/>
    </xf>
    <xf numFmtId="9" fontId="25" fillId="0" borderId="0" xfId="58" applyNumberFormat="1" applyFont="1" applyFill="1" applyBorder="1">
      <alignment/>
      <protection/>
    </xf>
    <xf numFmtId="0" fontId="31" fillId="0" borderId="0" xfId="58" applyFont="1" applyFill="1" applyBorder="1">
      <alignment/>
      <protection/>
    </xf>
    <xf numFmtId="0" fontId="25" fillId="0" borderId="0" xfId="58" applyNumberFormat="1" applyFont="1" applyFill="1" applyBorder="1">
      <alignment/>
      <protection/>
    </xf>
    <xf numFmtId="4" fontId="25" fillId="0" borderId="0" xfId="58" applyNumberFormat="1" applyFont="1" applyFill="1" applyBorder="1">
      <alignment/>
      <protection/>
    </xf>
    <xf numFmtId="0" fontId="28" fillId="0" borderId="11" xfId="58" applyFont="1" applyFill="1" applyBorder="1">
      <alignment/>
      <protection/>
    </xf>
    <xf numFmtId="0" fontId="0" fillId="0" borderId="0" xfId="0" applyAlignment="1">
      <alignment horizontal="justify"/>
    </xf>
    <xf numFmtId="0" fontId="42" fillId="0" borderId="0" xfId="0" applyFont="1" applyAlignment="1">
      <alignment horizontal="center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left" wrapText="1"/>
    </xf>
    <xf numFmtId="49" fontId="41" fillId="0" borderId="10" xfId="0" applyNumberFormat="1" applyFont="1" applyFill="1" applyBorder="1" applyAlignment="1">
      <alignment horizontal="center"/>
    </xf>
    <xf numFmtId="49" fontId="43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49" fontId="43" fillId="0" borderId="0" xfId="0" applyNumberFormat="1" applyFont="1" applyFill="1" applyAlignment="1">
      <alignment/>
    </xf>
    <xf numFmtId="178" fontId="43" fillId="0" borderId="10" xfId="0" applyNumberFormat="1" applyFont="1" applyFill="1" applyBorder="1" applyAlignment="1">
      <alignment horizontal="center" vertical="center"/>
    </xf>
    <xf numFmtId="178" fontId="41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 wrapText="1"/>
    </xf>
    <xf numFmtId="1" fontId="40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 applyProtection="1">
      <alignment horizontal="left" vertical="center" wrapText="1"/>
      <protection/>
    </xf>
    <xf numFmtId="3" fontId="39" fillId="0" borderId="10" xfId="0" applyNumberFormat="1" applyFont="1" applyFill="1" applyBorder="1" applyAlignment="1" applyProtection="1">
      <alignment horizontal="center" vertical="center" wrapText="1"/>
      <protection/>
    </xf>
    <xf numFmtId="3" fontId="32" fillId="0" borderId="1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Alignment="1">
      <alignment/>
    </xf>
    <xf numFmtId="0" fontId="43" fillId="0" borderId="0" xfId="0" applyFont="1" applyFill="1" applyAlignment="1">
      <alignment horizontal="centerContinuous"/>
    </xf>
    <xf numFmtId="49" fontId="43" fillId="0" borderId="0" xfId="0" applyNumberFormat="1" applyFont="1" applyFill="1" applyBorder="1" applyAlignment="1">
      <alignment horizontal="centerContinuous"/>
    </xf>
    <xf numFmtId="0" fontId="43" fillId="0" borderId="0" xfId="0" applyFont="1" applyFill="1" applyBorder="1" applyAlignment="1">
      <alignment horizontal="center" vertical="center"/>
    </xf>
    <xf numFmtId="0" fontId="43" fillId="0" borderId="0" xfId="58" applyFont="1" applyFill="1" applyBorder="1" applyAlignment="1">
      <alignment horizontal="left" wrapText="1" indent="1"/>
      <protection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justify"/>
    </xf>
    <xf numFmtId="0" fontId="39" fillId="0" borderId="0" xfId="58" applyFont="1" applyFill="1">
      <alignment/>
      <protection/>
    </xf>
    <xf numFmtId="0" fontId="32" fillId="0" borderId="0" xfId="58" applyFont="1" applyFill="1" applyAlignment="1">
      <alignment/>
      <protection/>
    </xf>
    <xf numFmtId="0" fontId="39" fillId="0" borderId="0" xfId="58" applyFont="1" applyFill="1" applyAlignment="1">
      <alignment horizontal="right"/>
      <protection/>
    </xf>
    <xf numFmtId="0" fontId="39" fillId="0" borderId="10" xfId="58" applyFont="1" applyFill="1" applyBorder="1" applyAlignment="1">
      <alignment horizontal="center" vertical="center" wrapText="1"/>
      <protection/>
    </xf>
    <xf numFmtId="0" fontId="39" fillId="0" borderId="10" xfId="58" applyFont="1" applyFill="1" applyBorder="1">
      <alignment/>
      <protection/>
    </xf>
    <xf numFmtId="0" fontId="32" fillId="0" borderId="10" xfId="58" applyFont="1" applyFill="1" applyBorder="1" applyAlignment="1">
      <alignment vertical="center" wrapText="1"/>
      <protection/>
    </xf>
    <xf numFmtId="49" fontId="31" fillId="0" borderId="10" xfId="58" applyNumberFormat="1" applyFont="1" applyFill="1" applyBorder="1" applyAlignment="1">
      <alignment horizontal="center" vertical="center"/>
      <protection/>
    </xf>
    <xf numFmtId="0" fontId="31" fillId="0" borderId="10" xfId="58" applyFont="1" applyFill="1" applyBorder="1" applyAlignment="1">
      <alignment horizontal="center" vertical="center"/>
      <protection/>
    </xf>
    <xf numFmtId="178" fontId="31" fillId="0" borderId="10" xfId="58" applyNumberFormat="1" applyFont="1" applyFill="1" applyBorder="1" applyAlignment="1">
      <alignment horizontal="center"/>
      <protection/>
    </xf>
    <xf numFmtId="49" fontId="31" fillId="0" borderId="11" xfId="58" applyNumberFormat="1" applyFont="1" applyFill="1" applyBorder="1" applyAlignment="1">
      <alignment horizontal="center" vertical="center"/>
      <protection/>
    </xf>
    <xf numFmtId="178" fontId="31" fillId="0" borderId="0" xfId="58" applyNumberFormat="1" applyFont="1" applyFill="1" applyBorder="1" applyAlignment="1">
      <alignment horizontal="center"/>
      <protection/>
    </xf>
    <xf numFmtId="0" fontId="32" fillId="0" borderId="0" xfId="58" applyFont="1" applyFill="1" applyBorder="1" applyAlignment="1">
      <alignment vertical="center" wrapText="1"/>
      <protection/>
    </xf>
    <xf numFmtId="49" fontId="31" fillId="0" borderId="0" xfId="58" applyNumberFormat="1" applyFont="1" applyFill="1" applyBorder="1" applyAlignment="1">
      <alignment horizontal="center" vertical="center"/>
      <protection/>
    </xf>
    <xf numFmtId="0" fontId="40" fillId="0" borderId="10" xfId="58" applyFont="1" applyFill="1" applyBorder="1" applyAlignment="1">
      <alignment horizontal="center" vertical="center"/>
      <protection/>
    </xf>
    <xf numFmtId="177" fontId="40" fillId="0" borderId="10" xfId="58" applyNumberFormat="1" applyFont="1" applyFill="1" applyBorder="1" applyAlignment="1">
      <alignment horizontal="center"/>
      <protection/>
    </xf>
    <xf numFmtId="0" fontId="32" fillId="0" borderId="10" xfId="58" applyFont="1" applyFill="1" applyBorder="1" applyAlignment="1">
      <alignment horizontal="center" vertical="center"/>
      <protection/>
    </xf>
    <xf numFmtId="178" fontId="32" fillId="0" borderId="10" xfId="58" applyNumberFormat="1" applyFont="1" applyFill="1" applyBorder="1" applyAlignment="1">
      <alignment horizontal="center"/>
      <protection/>
    </xf>
    <xf numFmtId="178" fontId="45" fillId="0" borderId="0" xfId="58" applyNumberFormat="1" applyFont="1" applyFill="1" applyBorder="1">
      <alignment/>
      <protection/>
    </xf>
    <xf numFmtId="49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wrapText="1"/>
    </xf>
    <xf numFmtId="178" fontId="38" fillId="0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1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wrapText="1"/>
    </xf>
    <xf numFmtId="4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0" fillId="0" borderId="10" xfId="58" applyFont="1" applyFill="1" applyBorder="1" applyAlignment="1">
      <alignment horizontal="justify"/>
      <protection/>
    </xf>
    <xf numFmtId="0" fontId="32" fillId="0" borderId="10" xfId="58" applyFont="1" applyFill="1" applyBorder="1" applyAlignment="1">
      <alignment horizontal="justify"/>
      <protection/>
    </xf>
    <xf numFmtId="0" fontId="32" fillId="0" borderId="10" xfId="58" applyFont="1" applyFill="1" applyBorder="1" applyAlignment="1">
      <alignment horizontal="justify" wrapText="1"/>
      <protection/>
    </xf>
    <xf numFmtId="0" fontId="32" fillId="0" borderId="10" xfId="58" applyNumberFormat="1" applyFont="1" applyFill="1" applyBorder="1" applyAlignment="1">
      <alignment horizontal="justify" wrapText="1"/>
      <protection/>
    </xf>
    <xf numFmtId="0" fontId="32" fillId="0" borderId="10" xfId="58" applyFont="1" applyFill="1" applyBorder="1" applyAlignment="1">
      <alignment horizontal="justify" vertical="center" wrapText="1"/>
      <protection/>
    </xf>
    <xf numFmtId="0" fontId="32" fillId="0" borderId="10" xfId="58" applyNumberFormat="1" applyFont="1" applyFill="1" applyBorder="1" applyAlignment="1">
      <alignment horizontal="justify" vertical="center" wrapText="1"/>
      <protection/>
    </xf>
    <xf numFmtId="0" fontId="43" fillId="0" borderId="0" xfId="58" applyFont="1" applyFill="1">
      <alignment/>
      <protection/>
    </xf>
    <xf numFmtId="0" fontId="43" fillId="0" borderId="0" xfId="58" applyFont="1" applyFill="1" applyBorder="1">
      <alignment/>
      <protection/>
    </xf>
    <xf numFmtId="178" fontId="25" fillId="0" borderId="0" xfId="58" applyNumberFormat="1" applyFont="1" applyFill="1">
      <alignment/>
      <protection/>
    </xf>
    <xf numFmtId="0" fontId="32" fillId="0" borderId="0" xfId="0" applyFont="1" applyAlignment="1">
      <alignment horizontal="justify"/>
    </xf>
    <xf numFmtId="0" fontId="52" fillId="0" borderId="0" xfId="0" applyFont="1" applyAlignment="1">
      <alignment/>
    </xf>
    <xf numFmtId="0" fontId="32" fillId="0" borderId="0" xfId="58" applyFont="1" applyFill="1" applyAlignment="1">
      <alignment horizontal="left"/>
      <protection/>
    </xf>
    <xf numFmtId="0" fontId="32" fillId="0" borderId="10" xfId="0" applyFont="1" applyBorder="1" applyAlignment="1">
      <alignment horizontal="center"/>
    </xf>
    <xf numFmtId="0" fontId="39" fillId="0" borderId="0" xfId="58" applyFont="1" applyFill="1" applyBorder="1" applyAlignment="1">
      <alignment horizontal="center" vertical="center"/>
      <protection/>
    </xf>
    <xf numFmtId="0" fontId="39" fillId="0" borderId="0" xfId="58" applyFont="1" applyFill="1" applyBorder="1">
      <alignment/>
      <protection/>
    </xf>
    <xf numFmtId="0" fontId="43" fillId="0" borderId="0" xfId="58" applyFont="1" applyFill="1" applyAlignment="1">
      <alignment horizontal="left"/>
      <protection/>
    </xf>
    <xf numFmtId="0" fontId="43" fillId="0" borderId="0" xfId="58" applyFont="1" applyFill="1" applyAlignment="1">
      <alignment/>
      <protection/>
    </xf>
    <xf numFmtId="177" fontId="28" fillId="0" borderId="0" xfId="0" applyNumberFormat="1" applyFont="1" applyFill="1" applyAlignment="1">
      <alignment/>
    </xf>
    <xf numFmtId="177" fontId="26" fillId="0" borderId="0" xfId="0" applyNumberFormat="1" applyFont="1" applyFill="1" applyAlignment="1">
      <alignment/>
    </xf>
    <xf numFmtId="1" fontId="32" fillId="0" borderId="0" xfId="0" applyNumberFormat="1" applyFont="1" applyFill="1" applyAlignment="1">
      <alignment/>
    </xf>
    <xf numFmtId="178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wrapText="1"/>
    </xf>
    <xf numFmtId="178" fontId="38" fillId="0" borderId="0" xfId="0" applyNumberFormat="1" applyFont="1" applyFill="1" applyBorder="1" applyAlignment="1" applyProtection="1">
      <alignment horizontal="center" vertical="center"/>
      <protection locked="0"/>
    </xf>
    <xf numFmtId="49" fontId="46" fillId="0" borderId="0" xfId="0" applyNumberFormat="1" applyFont="1" applyFill="1" applyBorder="1" applyAlignment="1">
      <alignment horizontal="center"/>
    </xf>
    <xf numFmtId="178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>
      <alignment horizontal="justify" wrapText="1"/>
    </xf>
    <xf numFmtId="0" fontId="46" fillId="0" borderId="0" xfId="0" applyFont="1" applyFill="1" applyBorder="1" applyAlignment="1">
      <alignment wrapText="1"/>
    </xf>
    <xf numFmtId="178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left" wrapText="1"/>
    </xf>
    <xf numFmtId="49" fontId="47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46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center"/>
    </xf>
    <xf numFmtId="178" fontId="50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left" wrapText="1"/>
    </xf>
    <xf numFmtId="178" fontId="50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49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10" fontId="38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1" fontId="53" fillId="0" borderId="0" xfId="0" applyNumberFormat="1" applyFont="1" applyFill="1" applyAlignment="1">
      <alignment horizontal="right" vertical="center"/>
    </xf>
    <xf numFmtId="1" fontId="4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Alignment="1">
      <alignment horizontal="center" vertical="center"/>
    </xf>
    <xf numFmtId="0" fontId="32" fillId="0" borderId="10" xfId="0" applyFont="1" applyBorder="1" applyAlignment="1">
      <alignment/>
    </xf>
    <xf numFmtId="178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 horizontal="center" vertical="center"/>
    </xf>
    <xf numFmtId="184" fontId="26" fillId="0" borderId="0" xfId="0" applyNumberFormat="1" applyFont="1" applyFill="1" applyAlignment="1">
      <alignment horizontal="center" vertical="center"/>
    </xf>
    <xf numFmtId="0" fontId="39" fillId="0" borderId="12" xfId="58" applyFont="1" applyFill="1" applyBorder="1">
      <alignment/>
      <protection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2" fillId="0" borderId="10" xfId="58" applyNumberFormat="1" applyFont="1" applyFill="1" applyBorder="1" applyAlignment="1">
      <alignment vertical="center" wrapText="1"/>
      <protection/>
    </xf>
    <xf numFmtId="181" fontId="28" fillId="0" borderId="0" xfId="0" applyNumberFormat="1" applyFont="1" applyFill="1" applyAlignment="1">
      <alignment/>
    </xf>
    <xf numFmtId="184" fontId="25" fillId="0" borderId="0" xfId="58" applyNumberFormat="1" applyFont="1" applyFill="1" applyBorder="1">
      <alignment/>
      <protection/>
    </xf>
    <xf numFmtId="185" fontId="32" fillId="0" borderId="0" xfId="0" applyNumberFormat="1" applyFont="1" applyFill="1" applyAlignment="1">
      <alignment horizontal="center" vertical="center"/>
    </xf>
    <xf numFmtId="178" fontId="38" fillId="0" borderId="0" xfId="0" applyNumberFormat="1" applyFont="1" applyFill="1" applyAlignment="1">
      <alignment/>
    </xf>
    <xf numFmtId="0" fontId="40" fillId="0" borderId="10" xfId="58" applyNumberFormat="1" applyFont="1" applyFill="1" applyBorder="1" applyAlignment="1">
      <alignment horizontal="justify" wrapText="1"/>
      <protection/>
    </xf>
    <xf numFmtId="0" fontId="40" fillId="0" borderId="10" xfId="58" applyFont="1" applyFill="1" applyBorder="1" applyAlignment="1">
      <alignment horizontal="justify" wrapText="1"/>
      <protection/>
    </xf>
    <xf numFmtId="178" fontId="40" fillId="0" borderId="10" xfId="58" applyNumberFormat="1" applyFont="1" applyFill="1" applyBorder="1" applyAlignment="1">
      <alignment horizontal="center"/>
      <protection/>
    </xf>
    <xf numFmtId="0" fontId="40" fillId="0" borderId="10" xfId="58" applyFont="1" applyFill="1" applyBorder="1" applyAlignment="1">
      <alignment horizontal="justify" vertical="center" wrapText="1"/>
      <protection/>
    </xf>
    <xf numFmtId="0" fontId="29" fillId="0" borderId="10" xfId="58" applyFont="1" applyFill="1" applyBorder="1">
      <alignment/>
      <protection/>
    </xf>
    <xf numFmtId="0" fontId="29" fillId="0" borderId="11" xfId="58" applyFont="1" applyFill="1" applyBorder="1">
      <alignment/>
      <protection/>
    </xf>
    <xf numFmtId="0" fontId="27" fillId="0" borderId="0" xfId="58" applyFont="1" applyFill="1">
      <alignment/>
      <protection/>
    </xf>
    <xf numFmtId="0" fontId="31" fillId="0" borderId="12" xfId="58" applyFont="1" applyFill="1" applyBorder="1">
      <alignment/>
      <protection/>
    </xf>
    <xf numFmtId="184" fontId="2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 horizontal="center" vertical="center"/>
    </xf>
    <xf numFmtId="184" fontId="35" fillId="0" borderId="0" xfId="0" applyNumberFormat="1" applyFont="1" applyFill="1" applyAlignment="1">
      <alignment horizontal="center" vertical="center"/>
    </xf>
    <xf numFmtId="179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/>
    </xf>
    <xf numFmtId="0" fontId="31" fillId="0" borderId="10" xfId="0" applyFont="1" applyBorder="1" applyAlignment="1">
      <alignment horizontal="center" vertical="top" wrapText="1"/>
    </xf>
    <xf numFmtId="178" fontId="25" fillId="0" borderId="0" xfId="58" applyNumberFormat="1" applyFont="1" applyFill="1" applyBorder="1">
      <alignment/>
      <protection/>
    </xf>
    <xf numFmtId="187" fontId="28" fillId="0" borderId="0" xfId="0" applyNumberFormat="1" applyFont="1" applyFill="1" applyAlignment="1">
      <alignment/>
    </xf>
    <xf numFmtId="0" fontId="43" fillId="0" borderId="10" xfId="0" applyFont="1" applyBorder="1" applyAlignment="1">
      <alignment horizontal="center" wrapText="1"/>
    </xf>
    <xf numFmtId="178" fontId="39" fillId="0" borderId="10" xfId="0" applyNumberFormat="1" applyFont="1" applyFill="1" applyBorder="1" applyAlignment="1">
      <alignment horizontal="center" vertical="top" wrapText="1"/>
    </xf>
    <xf numFmtId="178" fontId="32" fillId="0" borderId="10" xfId="0" applyNumberFormat="1" applyFont="1" applyFill="1" applyBorder="1" applyAlignment="1">
      <alignment horizontal="center" vertical="top" wrapText="1"/>
    </xf>
    <xf numFmtId="190" fontId="32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center" vertical="center"/>
    </xf>
    <xf numFmtId="178" fontId="32" fillId="0" borderId="10" xfId="0" applyNumberFormat="1" applyFont="1" applyBorder="1" applyAlignment="1">
      <alignment horizontal="center"/>
    </xf>
    <xf numFmtId="0" fontId="31" fillId="0" borderId="10" xfId="58" applyFont="1" applyFill="1" applyBorder="1">
      <alignment/>
      <protection/>
    </xf>
    <xf numFmtId="0" fontId="31" fillId="0" borderId="10" xfId="0" applyFont="1" applyBorder="1" applyAlignment="1">
      <alignment vertical="top" wrapText="1"/>
    </xf>
    <xf numFmtId="178" fontId="31" fillId="0" borderId="10" xfId="0" applyNumberFormat="1" applyFont="1" applyFill="1" applyBorder="1" applyAlignment="1">
      <alignment horizontal="center" vertical="top" wrapText="1"/>
    </xf>
    <xf numFmtId="178" fontId="27" fillId="0" borderId="0" xfId="58" applyNumberFormat="1" applyFont="1" applyFill="1">
      <alignment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justify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justify" wrapText="1"/>
    </xf>
    <xf numFmtId="0" fontId="31" fillId="0" borderId="12" xfId="58" applyFont="1" applyFill="1" applyBorder="1" applyAlignment="1">
      <alignment/>
      <protection/>
    </xf>
    <xf numFmtId="0" fontId="0" fillId="0" borderId="0" xfId="0" applyFont="1" applyFill="1" applyAlignment="1">
      <alignment/>
    </xf>
    <xf numFmtId="178" fontId="39" fillId="0" borderId="10" xfId="58" applyNumberFormat="1" applyFont="1" applyFill="1" applyBorder="1">
      <alignment/>
      <protection/>
    </xf>
    <xf numFmtId="178" fontId="28" fillId="0" borderId="10" xfId="58" applyNumberFormat="1" applyFont="1" applyFill="1" applyBorder="1">
      <alignment/>
      <protection/>
    </xf>
    <xf numFmtId="178" fontId="28" fillId="0" borderId="11" xfId="58" applyNumberFormat="1" applyFont="1" applyFill="1" applyBorder="1">
      <alignment/>
      <protection/>
    </xf>
    <xf numFmtId="4" fontId="32" fillId="24" borderId="10" xfId="0" applyNumberFormat="1" applyFont="1" applyFill="1" applyBorder="1" applyAlignment="1">
      <alignment vertical="center"/>
    </xf>
    <xf numFmtId="4" fontId="32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4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178" fontId="43" fillId="0" borderId="10" xfId="0" applyNumberFormat="1" applyFont="1" applyFill="1" applyBorder="1" applyAlignment="1" applyProtection="1">
      <alignment horizontal="center" vertical="center"/>
      <protection locked="0"/>
    </xf>
    <xf numFmtId="178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>
      <alignment wrapText="1"/>
    </xf>
    <xf numFmtId="178" fontId="43" fillId="0" borderId="10" xfId="0" applyNumberFormat="1" applyFont="1" applyFill="1" applyBorder="1" applyAlignment="1">
      <alignment horizontal="center"/>
    </xf>
    <xf numFmtId="0" fontId="43" fillId="0" borderId="10" xfId="58" applyFont="1" applyFill="1" applyBorder="1" applyAlignment="1">
      <alignment horizontal="justify" vertical="center" wrapText="1"/>
      <protection/>
    </xf>
    <xf numFmtId="0" fontId="56" fillId="0" borderId="10" xfId="0" applyFont="1" applyFill="1" applyBorder="1" applyAlignment="1">
      <alignment horizontal="left" wrapText="1"/>
    </xf>
    <xf numFmtId="189" fontId="43" fillId="0" borderId="10" xfId="55" applyNumberFormat="1" applyFont="1" applyFill="1" applyBorder="1" applyAlignment="1" applyProtection="1">
      <alignment wrapText="1"/>
      <protection hidden="1"/>
    </xf>
    <xf numFmtId="189" fontId="43" fillId="0" borderId="10" xfId="55" applyNumberFormat="1" applyFont="1" applyFill="1" applyBorder="1" applyAlignment="1" applyProtection="1">
      <alignment horizontal="center" wrapText="1"/>
      <protection hidden="1"/>
    </xf>
    <xf numFmtId="191" fontId="43" fillId="0" borderId="10" xfId="55" applyNumberFormat="1" applyFont="1" applyFill="1" applyBorder="1" applyAlignment="1" applyProtection="1">
      <alignment horizontal="center" wrapText="1"/>
      <protection hidden="1"/>
    </xf>
    <xf numFmtId="192" fontId="43" fillId="0" borderId="10" xfId="55" applyNumberFormat="1" applyFont="1" applyFill="1" applyBorder="1" applyAlignment="1" applyProtection="1">
      <alignment horizontal="center" wrapText="1"/>
      <protection hidden="1"/>
    </xf>
    <xf numFmtId="193" fontId="43" fillId="0" borderId="10" xfId="55" applyNumberFormat="1" applyFont="1" applyFill="1" applyBorder="1" applyAlignment="1" applyProtection="1">
      <alignment horizontal="center" wrapText="1"/>
      <protection hidden="1"/>
    </xf>
    <xf numFmtId="178" fontId="43" fillId="0" borderId="10" xfId="58" applyNumberFormat="1" applyFont="1" applyFill="1" applyBorder="1" applyAlignment="1">
      <alignment horizontal="center"/>
      <protection/>
    </xf>
    <xf numFmtId="0" fontId="43" fillId="0" borderId="10" xfId="0" applyFont="1" applyBorder="1" applyAlignment="1">
      <alignment horizontal="justify"/>
    </xf>
    <xf numFmtId="0" fontId="43" fillId="0" borderId="0" xfId="0" applyFont="1" applyFill="1" applyAlignment="1">
      <alignment horizontal="justify"/>
    </xf>
    <xf numFmtId="0" fontId="41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justify"/>
    </xf>
    <xf numFmtId="0" fontId="41" fillId="0" borderId="0" xfId="0" applyFont="1" applyAlignment="1">
      <alignment horizontal="justify"/>
    </xf>
    <xf numFmtId="189" fontId="43" fillId="0" borderId="11" xfId="55" applyNumberFormat="1" applyFont="1" applyFill="1" applyBorder="1" applyAlignment="1" applyProtection="1">
      <alignment wrapText="1"/>
      <protection hidden="1"/>
    </xf>
    <xf numFmtId="0" fontId="43" fillId="0" borderId="10" xfId="0" applyFont="1" applyFill="1" applyBorder="1" applyAlignment="1">
      <alignment horizontal="center" wrapText="1"/>
    </xf>
    <xf numFmtId="189" fontId="41" fillId="0" borderId="10" xfId="55" applyNumberFormat="1" applyFont="1" applyFill="1" applyBorder="1" applyAlignment="1" applyProtection="1">
      <alignment wrapText="1"/>
      <protection hidden="1"/>
    </xf>
    <xf numFmtId="192" fontId="41" fillId="0" borderId="10" xfId="55" applyNumberFormat="1" applyFont="1" applyFill="1" applyBorder="1" applyAlignment="1" applyProtection="1">
      <alignment horizontal="center" wrapText="1"/>
      <protection hidden="1"/>
    </xf>
    <xf numFmtId="193" fontId="41" fillId="0" borderId="10" xfId="55" applyNumberFormat="1" applyFont="1" applyFill="1" applyBorder="1" applyAlignment="1" applyProtection="1">
      <alignment horizontal="center" wrapText="1"/>
      <protection hidden="1"/>
    </xf>
    <xf numFmtId="0" fontId="57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justify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9" fillId="0" borderId="0" xfId="58" applyFont="1" applyFill="1" applyBorder="1" applyAlignment="1">
      <alignment wrapText="1"/>
      <protection/>
    </xf>
    <xf numFmtId="188" fontId="32" fillId="0" borderId="10" xfId="0" applyNumberFormat="1" applyFont="1" applyBorder="1" applyAlignment="1">
      <alignment horizontal="center" vertical="center" wrapText="1"/>
    </xf>
    <xf numFmtId="0" fontId="39" fillId="0" borderId="11" xfId="58" applyFont="1" applyFill="1" applyBorder="1">
      <alignment/>
      <protection/>
    </xf>
    <xf numFmtId="0" fontId="39" fillId="0" borderId="10" xfId="0" applyFont="1" applyBorder="1" applyAlignment="1">
      <alignment horizontal="center" vertical="center" wrapText="1"/>
    </xf>
    <xf numFmtId="189" fontId="43" fillId="25" borderId="10" xfId="55" applyNumberFormat="1" applyFont="1" applyFill="1" applyBorder="1" applyAlignment="1" applyProtection="1">
      <alignment wrapText="1"/>
      <protection hidden="1"/>
    </xf>
    <xf numFmtId="189" fontId="43" fillId="25" borderId="10" xfId="55" applyNumberFormat="1" applyFont="1" applyFill="1" applyBorder="1" applyAlignment="1" applyProtection="1">
      <alignment horizontal="center" wrapText="1"/>
      <protection hidden="1"/>
    </xf>
    <xf numFmtId="191" fontId="43" fillId="25" borderId="10" xfId="55" applyNumberFormat="1" applyFont="1" applyFill="1" applyBorder="1" applyAlignment="1" applyProtection="1">
      <alignment horizontal="center" wrapText="1"/>
      <protection hidden="1"/>
    </xf>
    <xf numFmtId="192" fontId="43" fillId="25" borderId="10" xfId="55" applyNumberFormat="1" applyFont="1" applyFill="1" applyBorder="1" applyAlignment="1" applyProtection="1">
      <alignment horizontal="center" wrapText="1"/>
      <protection hidden="1"/>
    </xf>
    <xf numFmtId="193" fontId="43" fillId="25" borderId="10" xfId="55" applyNumberFormat="1" applyFont="1" applyFill="1" applyBorder="1" applyAlignment="1" applyProtection="1">
      <alignment horizontal="center" wrapText="1"/>
      <protection hidden="1"/>
    </xf>
    <xf numFmtId="49" fontId="41" fillId="25" borderId="10" xfId="0" applyNumberFormat="1" applyFont="1" applyFill="1" applyBorder="1" applyAlignment="1">
      <alignment horizontal="center"/>
    </xf>
    <xf numFmtId="49" fontId="43" fillId="25" borderId="10" xfId="0" applyNumberFormat="1" applyFont="1" applyFill="1" applyBorder="1" applyAlignment="1">
      <alignment horizontal="center"/>
    </xf>
    <xf numFmtId="189" fontId="44" fillId="0" borderId="10" xfId="55" applyNumberFormat="1" applyFont="1" applyFill="1" applyBorder="1" applyAlignment="1" applyProtection="1">
      <alignment wrapText="1"/>
      <protection hidden="1"/>
    </xf>
    <xf numFmtId="189" fontId="26" fillId="0" borderId="10" xfId="55" applyNumberFormat="1" applyFont="1" applyFill="1" applyBorder="1" applyAlignment="1" applyProtection="1">
      <alignment wrapText="1"/>
      <protection hidden="1"/>
    </xf>
    <xf numFmtId="189" fontId="26" fillId="0" borderId="10" xfId="55" applyNumberFormat="1" applyFont="1" applyFill="1" applyBorder="1" applyAlignment="1" applyProtection="1">
      <alignment horizontal="center" wrapText="1"/>
      <protection hidden="1"/>
    </xf>
    <xf numFmtId="191" fontId="26" fillId="0" borderId="10" xfId="55" applyNumberFormat="1" applyFont="1" applyFill="1" applyBorder="1" applyAlignment="1" applyProtection="1">
      <alignment horizontal="center" wrapText="1"/>
      <protection hidden="1"/>
    </xf>
    <xf numFmtId="192" fontId="26" fillId="0" borderId="10" xfId="55" applyNumberFormat="1" applyFont="1" applyFill="1" applyBorder="1" applyAlignment="1" applyProtection="1">
      <alignment horizontal="center" wrapText="1"/>
      <protection hidden="1"/>
    </xf>
    <xf numFmtId="193" fontId="26" fillId="0" borderId="10" xfId="55" applyNumberFormat="1" applyFont="1" applyFill="1" applyBorder="1" applyAlignment="1" applyProtection="1">
      <alignment horizontal="center" wrapText="1"/>
      <protection hidden="1"/>
    </xf>
    <xf numFmtId="178" fontId="41" fillId="26" borderId="10" xfId="0" applyNumberFormat="1" applyFont="1" applyFill="1" applyBorder="1" applyAlignment="1" applyProtection="1">
      <alignment horizontal="center" vertical="center"/>
      <protection locked="0"/>
    </xf>
    <xf numFmtId="178" fontId="43" fillId="26" borderId="10" xfId="0" applyNumberFormat="1" applyFont="1" applyFill="1" applyBorder="1" applyAlignment="1">
      <alignment horizontal="center" vertical="center"/>
    </xf>
    <xf numFmtId="178" fontId="43" fillId="26" borderId="10" xfId="0" applyNumberFormat="1" applyFont="1" applyFill="1" applyBorder="1" applyAlignment="1" applyProtection="1">
      <alignment horizontal="center" vertical="center"/>
      <protection locked="0"/>
    </xf>
    <xf numFmtId="193" fontId="43" fillId="26" borderId="10" xfId="55" applyNumberFormat="1" applyFont="1" applyFill="1" applyBorder="1" applyAlignment="1" applyProtection="1">
      <alignment horizontal="center" wrapText="1"/>
      <protection hidden="1"/>
    </xf>
    <xf numFmtId="0" fontId="41" fillId="0" borderId="0" xfId="0" applyFont="1" applyBorder="1" applyAlignment="1">
      <alignment horizontal="center" vertical="top" wrapText="1"/>
    </xf>
    <xf numFmtId="0" fontId="43" fillId="0" borderId="0" xfId="58" applyFont="1" applyFill="1" applyBorder="1" applyAlignment="1">
      <alignment/>
      <protection/>
    </xf>
    <xf numFmtId="0" fontId="25" fillId="0" borderId="10" xfId="33" applyNumberFormat="1" applyFont="1" applyFill="1" applyBorder="1" applyAlignment="1">
      <alignment vertical="top" wrapText="1"/>
      <protection/>
    </xf>
    <xf numFmtId="0" fontId="25" fillId="0" borderId="10" xfId="0" applyFont="1" applyBorder="1" applyAlignment="1">
      <alignment vertical="top"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49" fontId="41" fillId="0" borderId="12" xfId="0" applyNumberFormat="1" applyFont="1" applyFill="1" applyBorder="1" applyAlignment="1">
      <alignment horizontal="center"/>
    </xf>
    <xf numFmtId="0" fontId="41" fillId="0" borderId="13" xfId="0" applyFont="1" applyBorder="1" applyAlignment="1">
      <alignment/>
    </xf>
    <xf numFmtId="189" fontId="41" fillId="0" borderId="14" xfId="55" applyNumberFormat="1" applyFont="1" applyFill="1" applyBorder="1" applyAlignment="1" applyProtection="1">
      <alignment wrapText="1"/>
      <protection hidden="1"/>
    </xf>
    <xf numFmtId="0" fontId="43" fillId="0" borderId="15" xfId="0" applyFont="1" applyBorder="1" applyAlignment="1">
      <alignment horizontal="center" wrapText="1"/>
    </xf>
    <xf numFmtId="189" fontId="43" fillId="0" borderId="16" xfId="55" applyNumberFormat="1" applyFont="1" applyFill="1" applyBorder="1" applyAlignment="1" applyProtection="1">
      <alignment wrapText="1"/>
      <protection hidden="1"/>
    </xf>
    <xf numFmtId="189" fontId="43" fillId="0" borderId="16" xfId="55" applyNumberFormat="1" applyFont="1" applyFill="1" applyBorder="1" applyAlignment="1" applyProtection="1">
      <alignment horizontal="center" wrapText="1"/>
      <protection hidden="1"/>
    </xf>
    <xf numFmtId="191" fontId="43" fillId="0" borderId="16" xfId="55" applyNumberFormat="1" applyFont="1" applyFill="1" applyBorder="1" applyAlignment="1" applyProtection="1">
      <alignment horizontal="center" wrapText="1"/>
      <protection hidden="1"/>
    </xf>
    <xf numFmtId="192" fontId="43" fillId="0" borderId="16" xfId="55" applyNumberFormat="1" applyFont="1" applyFill="1" applyBorder="1" applyAlignment="1" applyProtection="1">
      <alignment horizontal="center" wrapText="1"/>
      <protection hidden="1"/>
    </xf>
    <xf numFmtId="193" fontId="43" fillId="0" borderId="16" xfId="55" applyNumberFormat="1" applyFont="1" applyFill="1" applyBorder="1" applyAlignment="1" applyProtection="1">
      <alignment horizontal="center" wrapText="1"/>
      <protection hidden="1"/>
    </xf>
    <xf numFmtId="0" fontId="74" fillId="0" borderId="10" xfId="0" applyFont="1" applyBorder="1" applyAlignment="1">
      <alignment vertical="top" wrapText="1"/>
    </xf>
    <xf numFmtId="191" fontId="43" fillId="26" borderId="10" xfId="55" applyNumberFormat="1" applyFont="1" applyFill="1" applyBorder="1" applyAlignment="1" applyProtection="1">
      <alignment horizontal="center" wrapText="1"/>
      <protection hidden="1"/>
    </xf>
    <xf numFmtId="192" fontId="43" fillId="26" borderId="10" xfId="55" applyNumberFormat="1" applyFont="1" applyFill="1" applyBorder="1" applyAlignment="1" applyProtection="1">
      <alignment horizontal="center" wrapText="1"/>
      <protection hidden="1"/>
    </xf>
    <xf numFmtId="0" fontId="40" fillId="0" borderId="17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wrapText="1"/>
    </xf>
    <xf numFmtId="0" fontId="43" fillId="26" borderId="11" xfId="0" applyNumberFormat="1" applyFont="1" applyFill="1" applyBorder="1" applyAlignment="1">
      <alignment horizontal="left" vertical="center" wrapText="1"/>
    </xf>
    <xf numFmtId="0" fontId="59" fillId="26" borderId="19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178" fontId="43" fillId="0" borderId="10" xfId="0" applyNumberFormat="1" applyFont="1" applyFill="1" applyBorder="1" applyAlignment="1">
      <alignment horizontal="center" wrapText="1"/>
    </xf>
    <xf numFmtId="178" fontId="41" fillId="0" borderId="10" xfId="0" applyNumberFormat="1" applyFont="1" applyFill="1" applyBorder="1" applyAlignment="1" applyProtection="1">
      <alignment horizontal="center"/>
      <protection locked="0"/>
    </xf>
    <xf numFmtId="178" fontId="41" fillId="0" borderId="10" xfId="0" applyNumberFormat="1" applyFont="1" applyFill="1" applyBorder="1" applyAlignment="1">
      <alignment horizontal="center" wrapText="1"/>
    </xf>
    <xf numFmtId="175" fontId="1" fillId="0" borderId="0" xfId="69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31" fillId="0" borderId="14" xfId="58" applyFont="1" applyFill="1" applyBorder="1" applyAlignment="1">
      <alignment horizontal="center" vertical="center"/>
      <protection/>
    </xf>
    <xf numFmtId="0" fontId="26" fillId="0" borderId="0" xfId="58" applyFont="1" applyFill="1" applyAlignment="1">
      <alignment horizontal="center"/>
      <protection/>
    </xf>
    <xf numFmtId="0" fontId="39" fillId="0" borderId="0" xfId="56" applyFont="1" applyFill="1">
      <alignment/>
      <protection/>
    </xf>
    <xf numFmtId="0" fontId="54" fillId="0" borderId="0" xfId="56">
      <alignment/>
      <protection/>
    </xf>
    <xf numFmtId="0" fontId="40" fillId="0" borderId="14" xfId="58" applyFont="1" applyFill="1" applyBorder="1" applyAlignment="1">
      <alignment horizontal="center" vertical="center" wrapText="1"/>
      <protection/>
    </xf>
    <xf numFmtId="0" fontId="40" fillId="0" borderId="10" xfId="58" applyFont="1" applyFill="1" applyBorder="1" applyAlignment="1">
      <alignment horizontal="left" vertical="top"/>
      <protection/>
    </xf>
    <xf numFmtId="49" fontId="40" fillId="0" borderId="10" xfId="58" applyNumberFormat="1" applyFont="1" applyFill="1" applyBorder="1" applyAlignment="1">
      <alignment horizontal="center" vertical="top"/>
      <protection/>
    </xf>
    <xf numFmtId="0" fontId="40" fillId="0" borderId="10" xfId="58" applyFont="1" applyFill="1" applyBorder="1" applyAlignment="1">
      <alignment horizontal="center" vertical="top"/>
      <protection/>
    </xf>
    <xf numFmtId="177" fontId="40" fillId="0" borderId="10" xfId="58" applyNumberFormat="1" applyFont="1" applyFill="1" applyBorder="1" applyAlignment="1">
      <alignment horizontal="center" vertical="top"/>
      <protection/>
    </xf>
    <xf numFmtId="0" fontId="40" fillId="0" borderId="10" xfId="58" applyFont="1" applyFill="1" applyBorder="1" applyAlignment="1">
      <alignment horizontal="justify" vertical="top"/>
      <protection/>
    </xf>
    <xf numFmtId="0" fontId="32" fillId="0" borderId="10" xfId="58" applyFont="1" applyFill="1" applyBorder="1" applyAlignment="1">
      <alignment horizontal="justify" vertical="top" wrapText="1"/>
      <protection/>
    </xf>
    <xf numFmtId="49" fontId="32" fillId="0" borderId="10" xfId="58" applyNumberFormat="1" applyFont="1" applyFill="1" applyBorder="1" applyAlignment="1">
      <alignment horizontal="center" vertical="top"/>
      <protection/>
    </xf>
    <xf numFmtId="0" fontId="32" fillId="0" borderId="10" xfId="58" applyFont="1" applyFill="1" applyBorder="1" applyAlignment="1">
      <alignment horizontal="center" vertical="top"/>
      <protection/>
    </xf>
    <xf numFmtId="177" fontId="32" fillId="0" borderId="10" xfId="58" applyNumberFormat="1" applyFont="1" applyFill="1" applyBorder="1" applyAlignment="1">
      <alignment horizontal="center" vertical="top"/>
      <protection/>
    </xf>
    <xf numFmtId="0" fontId="32" fillId="0" borderId="0" xfId="56" applyFont="1" applyAlignment="1">
      <alignment horizontal="justify" vertical="top"/>
      <protection/>
    </xf>
    <xf numFmtId="0" fontId="40" fillId="0" borderId="10" xfId="58" applyNumberFormat="1" applyFont="1" applyFill="1" applyBorder="1" applyAlignment="1">
      <alignment horizontal="justify" vertical="top" wrapText="1"/>
      <protection/>
    </xf>
    <xf numFmtId="0" fontId="32" fillId="0" borderId="10" xfId="58" applyNumberFormat="1" applyFont="1" applyFill="1" applyBorder="1" applyAlignment="1">
      <alignment horizontal="justify" vertical="top" wrapText="1"/>
      <protection/>
    </xf>
    <xf numFmtId="0" fontId="32" fillId="0" borderId="10" xfId="56" applyFont="1" applyBorder="1" applyAlignment="1">
      <alignment horizontal="justify" vertical="top"/>
      <protection/>
    </xf>
    <xf numFmtId="0" fontId="40" fillId="0" borderId="10" xfId="58" applyFont="1" applyFill="1" applyBorder="1" applyAlignment="1">
      <alignment horizontal="justify" vertical="top" wrapText="1"/>
      <protection/>
    </xf>
    <xf numFmtId="0" fontId="54" fillId="0" borderId="0" xfId="56" applyFont="1">
      <alignment/>
      <protection/>
    </xf>
    <xf numFmtId="0" fontId="31" fillId="0" borderId="10" xfId="56" applyFont="1" applyBorder="1" applyAlignment="1">
      <alignment vertical="top" wrapText="1"/>
      <protection/>
    </xf>
    <xf numFmtId="0" fontId="31" fillId="0" borderId="10" xfId="56" applyFont="1" applyBorder="1" applyAlignment="1">
      <alignment horizontal="center" vertical="top" wrapText="1"/>
      <protection/>
    </xf>
    <xf numFmtId="0" fontId="39" fillId="0" borderId="10" xfId="56" applyFont="1" applyBorder="1" applyAlignment="1">
      <alignment vertical="top" wrapText="1"/>
      <protection/>
    </xf>
    <xf numFmtId="0" fontId="39" fillId="0" borderId="10" xfId="56" applyFont="1" applyBorder="1" applyAlignment="1">
      <alignment horizontal="center" vertical="top" wrapText="1"/>
      <protection/>
    </xf>
    <xf numFmtId="0" fontId="32" fillId="0" borderId="10" xfId="56" applyFont="1" applyBorder="1" applyAlignment="1">
      <alignment wrapText="1"/>
      <protection/>
    </xf>
    <xf numFmtId="49" fontId="39" fillId="0" borderId="10" xfId="56" applyNumberFormat="1" applyFont="1" applyFill="1" applyBorder="1" applyAlignment="1">
      <alignment horizontal="center" vertical="top"/>
      <protection/>
    </xf>
    <xf numFmtId="0" fontId="32" fillId="0" borderId="10" xfId="56" applyFont="1" applyBorder="1" applyAlignment="1">
      <alignment vertical="top"/>
      <protection/>
    </xf>
    <xf numFmtId="0" fontId="39" fillId="0" borderId="10" xfId="56" applyFont="1" applyFill="1" applyBorder="1" applyAlignment="1">
      <alignment vertical="top" wrapText="1"/>
      <protection/>
    </xf>
    <xf numFmtId="0" fontId="39" fillId="0" borderId="10" xfId="56" applyFont="1" applyFill="1" applyBorder="1" applyAlignment="1">
      <alignment horizontal="center" vertical="top"/>
      <protection/>
    </xf>
    <xf numFmtId="0" fontId="32" fillId="0" borderId="10" xfId="56" applyFont="1" applyFill="1" applyBorder="1" applyAlignment="1">
      <alignment horizontal="left" vertical="top" wrapText="1"/>
      <protection/>
    </xf>
    <xf numFmtId="0" fontId="32" fillId="0" borderId="0" xfId="56" applyFont="1" applyAlignment="1">
      <alignment horizontal="center" vertical="top"/>
      <protection/>
    </xf>
    <xf numFmtId="0" fontId="54" fillId="0" borderId="0" xfId="56" applyFill="1">
      <alignment/>
      <protection/>
    </xf>
    <xf numFmtId="0" fontId="32" fillId="0" borderId="0" xfId="56" applyFont="1" applyAlignment="1">
      <alignment horizontal="left" wrapText="1"/>
      <protection/>
    </xf>
    <xf numFmtId="0" fontId="60" fillId="0" borderId="0" xfId="56" applyFont="1" applyAlignment="1">
      <alignment horizontal="left" wrapText="1"/>
      <protection/>
    </xf>
    <xf numFmtId="177" fontId="39" fillId="0" borderId="0" xfId="56" applyNumberFormat="1" applyFont="1" applyFill="1">
      <alignment/>
      <protection/>
    </xf>
    <xf numFmtId="4" fontId="32" fillId="0" borderId="10" xfId="58" applyNumberFormat="1" applyFont="1" applyFill="1" applyBorder="1" applyAlignment="1">
      <alignment horizontal="center" vertical="top"/>
      <protection/>
    </xf>
    <xf numFmtId="189" fontId="43" fillId="0" borderId="10" xfId="55" applyNumberFormat="1" applyFont="1" applyFill="1" applyBorder="1" applyAlignment="1" applyProtection="1">
      <alignment vertical="top" wrapText="1"/>
      <protection hidden="1"/>
    </xf>
    <xf numFmtId="0" fontId="43" fillId="0" borderId="10" xfId="0" applyFont="1" applyFill="1" applyBorder="1" applyAlignment="1">
      <alignment horizontal="left" vertical="top" wrapText="1"/>
    </xf>
    <xf numFmtId="191" fontId="43" fillId="0" borderId="10" xfId="55" applyNumberFormat="1" applyFont="1" applyFill="1" applyBorder="1" applyAlignment="1" applyProtection="1">
      <alignment horizontal="center"/>
      <protection hidden="1"/>
    </xf>
    <xf numFmtId="192" fontId="43" fillId="0" borderId="10" xfId="55" applyNumberFormat="1" applyFont="1" applyFill="1" applyBorder="1" applyAlignment="1" applyProtection="1">
      <alignment horizontal="center"/>
      <protection hidden="1"/>
    </xf>
    <xf numFmtId="49" fontId="43" fillId="0" borderId="10" xfId="0" applyNumberFormat="1" applyFont="1" applyFill="1" applyBorder="1" applyAlignment="1">
      <alignment horizontal="center" wrapText="1"/>
    </xf>
    <xf numFmtId="197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top" wrapText="1"/>
    </xf>
    <xf numFmtId="49" fontId="37" fillId="0" borderId="10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top" wrapText="1"/>
    </xf>
    <xf numFmtId="49" fontId="37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wrapText="1"/>
    </xf>
    <xf numFmtId="49" fontId="42" fillId="0" borderId="10" xfId="0" applyNumberFormat="1" applyFont="1" applyFill="1" applyBorder="1" applyAlignment="1">
      <alignment horizontal="center"/>
    </xf>
    <xf numFmtId="49" fontId="37" fillId="0" borderId="10" xfId="0" applyNumberFormat="1" applyFont="1" applyFill="1" applyBorder="1" applyAlignment="1">
      <alignment horizontal="center"/>
    </xf>
    <xf numFmtId="178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wrapText="1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wrapText="1"/>
    </xf>
    <xf numFmtId="178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wrapText="1"/>
    </xf>
    <xf numFmtId="178" fontId="37" fillId="0" borderId="10" xfId="0" applyNumberFormat="1" applyFont="1" applyFill="1" applyBorder="1" applyAlignment="1">
      <alignment horizontal="center"/>
    </xf>
    <xf numFmtId="189" fontId="37" fillId="0" borderId="10" xfId="55" applyNumberFormat="1" applyFont="1" applyFill="1" applyBorder="1" applyAlignment="1" applyProtection="1">
      <alignment wrapText="1"/>
      <protection hidden="1"/>
    </xf>
    <xf numFmtId="189" fontId="37" fillId="0" borderId="11" xfId="55" applyNumberFormat="1" applyFont="1" applyFill="1" applyBorder="1" applyAlignment="1" applyProtection="1">
      <alignment wrapText="1"/>
      <protection hidden="1"/>
    </xf>
    <xf numFmtId="178" fontId="37" fillId="0" borderId="10" xfId="0" applyNumberFormat="1" applyFont="1" applyFill="1" applyBorder="1" applyAlignment="1" applyProtection="1">
      <alignment horizontal="center" vertical="center"/>
      <protection locked="0"/>
    </xf>
    <xf numFmtId="178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37" fillId="0" borderId="10" xfId="58" applyFont="1" applyFill="1" applyBorder="1" applyAlignment="1">
      <alignment horizontal="justify" vertical="center" wrapText="1"/>
      <protection/>
    </xf>
    <xf numFmtId="0" fontId="42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178" fontId="37" fillId="0" borderId="10" xfId="0" applyNumberFormat="1" applyFont="1" applyFill="1" applyBorder="1" applyAlignment="1">
      <alignment horizontal="center" wrapText="1"/>
    </xf>
    <xf numFmtId="0" fontId="64" fillId="0" borderId="10" xfId="0" applyFont="1" applyFill="1" applyBorder="1" applyAlignment="1">
      <alignment wrapText="1"/>
    </xf>
    <xf numFmtId="178" fontId="42" fillId="0" borderId="10" xfId="0" applyNumberFormat="1" applyFont="1" applyFill="1" applyBorder="1" applyAlignment="1" applyProtection="1">
      <alignment horizontal="center"/>
      <protection locked="0"/>
    </xf>
    <xf numFmtId="0" fontId="75" fillId="0" borderId="0" xfId="0" applyFont="1" applyAlignment="1">
      <alignment/>
    </xf>
    <xf numFmtId="0" fontId="64" fillId="0" borderId="10" xfId="0" applyFont="1" applyFill="1" applyBorder="1" applyAlignment="1">
      <alignment horizontal="left" wrapText="1"/>
    </xf>
    <xf numFmtId="189" fontId="37" fillId="0" borderId="10" xfId="55" applyNumberFormat="1" applyFont="1" applyFill="1" applyBorder="1" applyAlignment="1" applyProtection="1">
      <alignment vertical="top" wrapText="1"/>
      <protection hidden="1"/>
    </xf>
    <xf numFmtId="191" fontId="37" fillId="0" borderId="10" xfId="55" applyNumberFormat="1" applyFont="1" applyFill="1" applyBorder="1" applyAlignment="1" applyProtection="1">
      <alignment horizontal="center"/>
      <protection hidden="1"/>
    </xf>
    <xf numFmtId="192" fontId="37" fillId="0" borderId="10" xfId="55" applyNumberFormat="1" applyFont="1" applyFill="1" applyBorder="1" applyAlignment="1" applyProtection="1">
      <alignment horizontal="center"/>
      <protection hidden="1"/>
    </xf>
    <xf numFmtId="0" fontId="37" fillId="0" borderId="10" xfId="0" applyFont="1" applyFill="1" applyBorder="1" applyAlignment="1">
      <alignment horizontal="left" vertical="top" wrapText="1"/>
    </xf>
    <xf numFmtId="189" fontId="42" fillId="0" borderId="10" xfId="55" applyNumberFormat="1" applyFont="1" applyFill="1" applyBorder="1" applyAlignment="1" applyProtection="1">
      <alignment wrapText="1"/>
      <protection hidden="1"/>
    </xf>
    <xf numFmtId="189" fontId="37" fillId="0" borderId="10" xfId="55" applyNumberFormat="1" applyFont="1" applyFill="1" applyBorder="1" applyAlignment="1" applyProtection="1">
      <alignment horizontal="center" wrapText="1"/>
      <protection hidden="1"/>
    </xf>
    <xf numFmtId="191" fontId="37" fillId="0" borderId="10" xfId="55" applyNumberFormat="1" applyFont="1" applyFill="1" applyBorder="1" applyAlignment="1" applyProtection="1">
      <alignment horizontal="center" wrapText="1"/>
      <protection hidden="1"/>
    </xf>
    <xf numFmtId="192" fontId="37" fillId="0" borderId="10" xfId="55" applyNumberFormat="1" applyFont="1" applyFill="1" applyBorder="1" applyAlignment="1" applyProtection="1">
      <alignment horizontal="center" wrapText="1"/>
      <protection hidden="1"/>
    </xf>
    <xf numFmtId="193" fontId="37" fillId="0" borderId="10" xfId="55" applyNumberFormat="1" applyFont="1" applyFill="1" applyBorder="1" applyAlignment="1" applyProtection="1">
      <alignment horizontal="center" wrapText="1"/>
      <protection hidden="1"/>
    </xf>
    <xf numFmtId="49" fontId="42" fillId="25" borderId="10" xfId="0" applyNumberFormat="1" applyFont="1" applyFill="1" applyBorder="1" applyAlignment="1">
      <alignment horizontal="center"/>
    </xf>
    <xf numFmtId="178" fontId="42" fillId="26" borderId="10" xfId="0" applyNumberFormat="1" applyFont="1" applyFill="1" applyBorder="1" applyAlignment="1" applyProtection="1">
      <alignment horizontal="center" vertical="center"/>
      <protection locked="0"/>
    </xf>
    <xf numFmtId="49" fontId="37" fillId="25" borderId="10" xfId="0" applyNumberFormat="1" applyFont="1" applyFill="1" applyBorder="1" applyAlignment="1">
      <alignment horizontal="center"/>
    </xf>
    <xf numFmtId="178" fontId="37" fillId="26" borderId="10" xfId="0" applyNumberFormat="1" applyFont="1" applyFill="1" applyBorder="1" applyAlignment="1">
      <alignment horizontal="center" vertical="center"/>
    </xf>
    <xf numFmtId="178" fontId="37" fillId="26" borderId="10" xfId="0" applyNumberFormat="1" applyFont="1" applyFill="1" applyBorder="1" applyAlignment="1" applyProtection="1">
      <alignment horizontal="center" vertical="center"/>
      <protection locked="0"/>
    </xf>
    <xf numFmtId="189" fontId="37" fillId="25" borderId="10" xfId="55" applyNumberFormat="1" applyFont="1" applyFill="1" applyBorder="1" applyAlignment="1" applyProtection="1">
      <alignment wrapText="1"/>
      <protection hidden="1"/>
    </xf>
    <xf numFmtId="189" fontId="37" fillId="25" borderId="10" xfId="55" applyNumberFormat="1" applyFont="1" applyFill="1" applyBorder="1" applyAlignment="1" applyProtection="1">
      <alignment horizontal="center" wrapText="1"/>
      <protection hidden="1"/>
    </xf>
    <xf numFmtId="191" fontId="37" fillId="25" borderId="10" xfId="55" applyNumberFormat="1" applyFont="1" applyFill="1" applyBorder="1" applyAlignment="1" applyProtection="1">
      <alignment horizontal="center" wrapText="1"/>
      <protection hidden="1"/>
    </xf>
    <xf numFmtId="192" fontId="37" fillId="25" borderId="10" xfId="55" applyNumberFormat="1" applyFont="1" applyFill="1" applyBorder="1" applyAlignment="1" applyProtection="1">
      <alignment horizontal="center" wrapText="1"/>
      <protection hidden="1"/>
    </xf>
    <xf numFmtId="193" fontId="37" fillId="25" borderId="10" xfId="55" applyNumberFormat="1" applyFont="1" applyFill="1" applyBorder="1" applyAlignment="1" applyProtection="1">
      <alignment horizontal="center" wrapText="1"/>
      <protection hidden="1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wrapText="1"/>
    </xf>
    <xf numFmtId="191" fontId="37" fillId="26" borderId="10" xfId="55" applyNumberFormat="1" applyFont="1" applyFill="1" applyBorder="1" applyAlignment="1" applyProtection="1">
      <alignment horizontal="center" wrapText="1"/>
      <protection hidden="1"/>
    </xf>
    <xf numFmtId="192" fontId="37" fillId="26" borderId="10" xfId="55" applyNumberFormat="1" applyFont="1" applyFill="1" applyBorder="1" applyAlignment="1" applyProtection="1">
      <alignment horizontal="center" wrapText="1"/>
      <protection hidden="1"/>
    </xf>
    <xf numFmtId="193" fontId="37" fillId="26" borderId="10" xfId="55" applyNumberFormat="1" applyFont="1" applyFill="1" applyBorder="1" applyAlignment="1" applyProtection="1">
      <alignment horizontal="center" wrapText="1"/>
      <protection hidden="1"/>
    </xf>
    <xf numFmtId="192" fontId="42" fillId="0" borderId="10" xfId="55" applyNumberFormat="1" applyFont="1" applyFill="1" applyBorder="1" applyAlignment="1" applyProtection="1">
      <alignment horizontal="center" wrapText="1"/>
      <protection hidden="1"/>
    </xf>
    <xf numFmtId="193" fontId="42" fillId="0" borderId="10" xfId="55" applyNumberFormat="1" applyFont="1" applyFill="1" applyBorder="1" applyAlignment="1" applyProtection="1">
      <alignment horizontal="center" wrapText="1"/>
      <protection hidden="1"/>
    </xf>
    <xf numFmtId="0" fontId="42" fillId="0" borderId="13" xfId="0" applyFont="1" applyBorder="1" applyAlignment="1">
      <alignment/>
    </xf>
    <xf numFmtId="189" fontId="42" fillId="0" borderId="14" xfId="55" applyNumberFormat="1" applyFont="1" applyFill="1" applyBorder="1" applyAlignment="1" applyProtection="1">
      <alignment wrapText="1"/>
      <protection hidden="1"/>
    </xf>
    <xf numFmtId="189" fontId="37" fillId="0" borderId="16" xfId="55" applyNumberFormat="1" applyFont="1" applyFill="1" applyBorder="1" applyAlignment="1" applyProtection="1">
      <alignment horizontal="center" wrapText="1"/>
      <protection hidden="1"/>
    </xf>
    <xf numFmtId="191" fontId="37" fillId="0" borderId="16" xfId="55" applyNumberFormat="1" applyFont="1" applyFill="1" applyBorder="1" applyAlignment="1" applyProtection="1">
      <alignment horizontal="center" wrapText="1"/>
      <protection hidden="1"/>
    </xf>
    <xf numFmtId="0" fontId="37" fillId="0" borderId="15" xfId="0" applyFont="1" applyBorder="1" applyAlignment="1">
      <alignment horizontal="center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49" fontId="42" fillId="0" borderId="12" xfId="0" applyNumberFormat="1" applyFont="1" applyFill="1" applyBorder="1" applyAlignment="1">
      <alignment horizontal="center"/>
    </xf>
    <xf numFmtId="0" fontId="76" fillId="0" borderId="10" xfId="0" applyFont="1" applyBorder="1" applyAlignment="1">
      <alignment vertical="top" wrapText="1"/>
    </xf>
    <xf numFmtId="189" fontId="37" fillId="0" borderId="16" xfId="55" applyNumberFormat="1" applyFont="1" applyFill="1" applyBorder="1" applyAlignment="1" applyProtection="1">
      <alignment wrapText="1"/>
      <protection hidden="1"/>
    </xf>
    <xf numFmtId="192" fontId="37" fillId="0" borderId="16" xfId="55" applyNumberFormat="1" applyFont="1" applyFill="1" applyBorder="1" applyAlignment="1" applyProtection="1">
      <alignment horizontal="center" wrapText="1"/>
      <protection hidden="1"/>
    </xf>
    <xf numFmtId="193" fontId="37" fillId="0" borderId="16" xfId="55" applyNumberFormat="1" applyFont="1" applyFill="1" applyBorder="1" applyAlignment="1" applyProtection="1">
      <alignment horizontal="center" wrapText="1"/>
      <protection hidden="1"/>
    </xf>
    <xf numFmtId="0" fontId="45" fillId="0" borderId="10" xfId="33" applyNumberFormat="1" applyFont="1" applyFill="1" applyBorder="1" applyAlignment="1">
      <alignment vertical="top" wrapText="1"/>
      <protection/>
    </xf>
    <xf numFmtId="0" fontId="45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justify"/>
    </xf>
    <xf numFmtId="0" fontId="37" fillId="0" borderId="10" xfId="0" applyFont="1" applyBorder="1" applyAlignment="1">
      <alignment wrapText="1"/>
    </xf>
    <xf numFmtId="0" fontId="65" fillId="0" borderId="10" xfId="0" applyFont="1" applyFill="1" applyBorder="1" applyAlignment="1">
      <alignment wrapText="1"/>
    </xf>
    <xf numFmtId="178" fontId="37" fillId="0" borderId="10" xfId="58" applyNumberFormat="1" applyFont="1" applyFill="1" applyBorder="1" applyAlignment="1">
      <alignment horizontal="center"/>
      <protection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right"/>
    </xf>
    <xf numFmtId="0" fontId="37" fillId="26" borderId="11" xfId="0" applyNumberFormat="1" applyFont="1" applyFill="1" applyBorder="1" applyAlignment="1">
      <alignment horizontal="left" vertical="center" wrapText="1"/>
    </xf>
    <xf numFmtId="0" fontId="37" fillId="26" borderId="19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wrapText="1"/>
    </xf>
    <xf numFmtId="0" fontId="37" fillId="0" borderId="10" xfId="0" applyFont="1" applyFill="1" applyBorder="1" applyAlignment="1">
      <alignment horizontal="justify" vertical="center" wrapText="1"/>
    </xf>
    <xf numFmtId="0" fontId="37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37" fillId="0" borderId="0" xfId="0" applyFont="1" applyFill="1" applyAlignment="1">
      <alignment horizontal="justify"/>
    </xf>
    <xf numFmtId="197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66" fillId="0" borderId="10" xfId="0" applyFont="1" applyFill="1" applyBorder="1" applyAlignment="1">
      <alignment horizontal="center" vertical="top" wrapText="1"/>
    </xf>
    <xf numFmtId="49" fontId="66" fillId="0" borderId="10" xfId="0" applyNumberFormat="1" applyFont="1" applyFill="1" applyBorder="1" applyAlignment="1">
      <alignment horizontal="center"/>
    </xf>
    <xf numFmtId="178" fontId="42" fillId="0" borderId="10" xfId="0" applyNumberFormat="1" applyFont="1" applyFill="1" applyBorder="1" applyAlignment="1">
      <alignment horizontal="center" wrapText="1"/>
    </xf>
    <xf numFmtId="49" fontId="45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justify"/>
    </xf>
    <xf numFmtId="0" fontId="37" fillId="0" borderId="10" xfId="0" applyFont="1" applyFill="1" applyBorder="1" applyAlignment="1">
      <alignment vertical="top" wrapText="1"/>
    </xf>
    <xf numFmtId="0" fontId="42" fillId="0" borderId="0" xfId="0" applyFont="1" applyAlignment="1">
      <alignment horizontal="justify"/>
    </xf>
    <xf numFmtId="178" fontId="40" fillId="0" borderId="10" xfId="58" applyNumberFormat="1" applyFont="1" applyFill="1" applyBorder="1" applyAlignment="1">
      <alignment horizontal="center" vertical="top"/>
      <protection/>
    </xf>
    <xf numFmtId="178" fontId="32" fillId="0" borderId="10" xfId="58" applyNumberFormat="1" applyFont="1" applyFill="1" applyBorder="1" applyAlignment="1">
      <alignment horizontal="center" vertical="top"/>
      <protection/>
    </xf>
    <xf numFmtId="178" fontId="32" fillId="0" borderId="10" xfId="56" applyNumberFormat="1" applyFont="1" applyBorder="1" applyAlignment="1">
      <alignment horizontal="center" vertical="top" wrapText="1"/>
      <protection/>
    </xf>
    <xf numFmtId="178" fontId="31" fillId="0" borderId="10" xfId="56" applyNumberFormat="1" applyFont="1" applyFill="1" applyBorder="1" applyAlignment="1">
      <alignment horizontal="center" vertical="top" wrapText="1"/>
      <protection/>
    </xf>
    <xf numFmtId="178" fontId="39" fillId="0" borderId="10" xfId="56" applyNumberFormat="1" applyFont="1" applyFill="1" applyBorder="1" applyAlignment="1">
      <alignment horizontal="center" vertical="top" wrapText="1"/>
      <protection/>
    </xf>
    <xf numFmtId="178" fontId="32" fillId="0" borderId="10" xfId="56" applyNumberFormat="1" applyFont="1" applyFill="1" applyBorder="1" applyAlignment="1">
      <alignment horizontal="center" vertical="top" wrapText="1"/>
      <protection/>
    </xf>
    <xf numFmtId="178" fontId="39" fillId="0" borderId="10" xfId="56" applyNumberFormat="1" applyFont="1" applyFill="1" applyBorder="1" applyAlignment="1">
      <alignment horizontal="center" vertical="top"/>
      <protection/>
    </xf>
    <xf numFmtId="178" fontId="39" fillId="0" borderId="10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wrapText="1"/>
    </xf>
    <xf numFmtId="49" fontId="78" fillId="27" borderId="20" xfId="0" applyNumberFormat="1" applyFont="1" applyFill="1" applyBorder="1" applyAlignment="1">
      <alignment horizontal="left" wrapText="1"/>
    </xf>
    <xf numFmtId="177" fontId="31" fillId="0" borderId="10" xfId="0" applyNumberFormat="1" applyFont="1" applyFill="1" applyBorder="1" applyAlignment="1">
      <alignment horizontal="center" vertical="center"/>
    </xf>
    <xf numFmtId="177" fontId="39" fillId="0" borderId="10" xfId="0" applyNumberFormat="1" applyFont="1" applyFill="1" applyBorder="1" applyAlignment="1">
      <alignment vertical="center"/>
    </xf>
    <xf numFmtId="177" fontId="32" fillId="0" borderId="10" xfId="0" applyNumberFormat="1" applyFont="1" applyFill="1" applyBorder="1" applyAlignment="1">
      <alignment horizontal="center" vertical="center"/>
    </xf>
    <xf numFmtId="177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40" fillId="0" borderId="21" xfId="0" applyFont="1" applyBorder="1" applyAlignment="1">
      <alignment horizontal="justify"/>
    </xf>
    <xf numFmtId="0" fontId="41" fillId="0" borderId="10" xfId="0" applyFont="1" applyBorder="1" applyAlignment="1">
      <alignment horizontal="center"/>
    </xf>
    <xf numFmtId="0" fontId="32" fillId="0" borderId="0" xfId="58" applyFont="1" applyFill="1" applyAlignment="1">
      <alignment/>
      <protection/>
    </xf>
    <xf numFmtId="0" fontId="39" fillId="0" borderId="0" xfId="58" applyFont="1" applyFill="1" applyBorder="1" applyAlignment="1">
      <alignment horizontal="left" vertical="center" wrapText="1"/>
      <protection/>
    </xf>
    <xf numFmtId="0" fontId="41" fillId="0" borderId="14" xfId="0" applyFont="1" applyBorder="1" applyAlignment="1">
      <alignment horizontal="justify" vertical="top"/>
    </xf>
    <xf numFmtId="0" fontId="41" fillId="0" borderId="16" xfId="0" applyFont="1" applyBorder="1" applyAlignment="1">
      <alignment horizontal="justify" vertical="top"/>
    </xf>
    <xf numFmtId="0" fontId="31" fillId="0" borderId="0" xfId="58" applyFont="1" applyFill="1" applyAlignment="1">
      <alignment horizontal="center" vertical="distributed"/>
      <protection/>
    </xf>
    <xf numFmtId="0" fontId="31" fillId="0" borderId="14" xfId="58" applyFont="1" applyFill="1" applyBorder="1" applyAlignment="1">
      <alignment horizontal="center" vertical="center"/>
      <protection/>
    </xf>
    <xf numFmtId="0" fontId="31" fillId="0" borderId="16" xfId="58" applyFont="1" applyFill="1" applyBorder="1" applyAlignment="1">
      <alignment horizontal="center" vertical="center"/>
      <protection/>
    </xf>
    <xf numFmtId="0" fontId="32" fillId="0" borderId="14" xfId="58" applyFont="1" applyFill="1" applyBorder="1" applyAlignment="1">
      <alignment horizontal="center" vertical="center" wrapText="1"/>
      <protection/>
    </xf>
    <xf numFmtId="0" fontId="32" fillId="0" borderId="16" xfId="58" applyFont="1" applyFill="1" applyBorder="1" applyAlignment="1">
      <alignment horizontal="center" vertical="center" wrapText="1"/>
      <protection/>
    </xf>
    <xf numFmtId="0" fontId="32" fillId="0" borderId="10" xfId="58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0" fontId="24" fillId="0" borderId="11" xfId="58" applyFont="1" applyFill="1" applyBorder="1" applyAlignment="1">
      <alignment horizontal="center" vertical="center" wrapText="1"/>
      <protection/>
    </xf>
    <xf numFmtId="0" fontId="30" fillId="0" borderId="10" xfId="58" applyFont="1" applyFill="1" applyBorder="1" applyAlignment="1">
      <alignment horizontal="center" vertical="center" wrapText="1"/>
      <protection/>
    </xf>
    <xf numFmtId="0" fontId="31" fillId="0" borderId="11" xfId="58" applyFont="1" applyFill="1" applyBorder="1" applyAlignment="1">
      <alignment horizontal="center" vertical="center" wrapText="1"/>
      <protection/>
    </xf>
    <xf numFmtId="0" fontId="31" fillId="0" borderId="12" xfId="58" applyFont="1" applyFill="1" applyBorder="1" applyAlignment="1">
      <alignment horizontal="center" vertical="center" wrapText="1"/>
      <protection/>
    </xf>
    <xf numFmtId="0" fontId="39" fillId="0" borderId="21" xfId="56" applyFont="1" applyFill="1" applyBorder="1" applyAlignment="1">
      <alignment horizontal="center" wrapText="1"/>
      <protection/>
    </xf>
    <xf numFmtId="0" fontId="0" fillId="0" borderId="21" xfId="0" applyBorder="1" applyAlignment="1">
      <alignment horizontal="center" wrapText="1"/>
    </xf>
    <xf numFmtId="0" fontId="42" fillId="0" borderId="0" xfId="0" applyFont="1" applyFill="1" applyAlignment="1" applyProtection="1">
      <alignment horizontal="center" wrapText="1"/>
      <protection locked="0"/>
    </xf>
    <xf numFmtId="0" fontId="62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wrapText="1"/>
    </xf>
    <xf numFmtId="0" fontId="79" fillId="0" borderId="22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43" fillId="0" borderId="0" xfId="58" applyFont="1" applyFill="1" applyAlignment="1">
      <alignment/>
      <protection/>
    </xf>
    <xf numFmtId="0" fontId="43" fillId="0" borderId="0" xfId="58" applyFont="1" applyFill="1" applyAlignment="1">
      <alignment horizontal="left"/>
      <protection/>
    </xf>
    <xf numFmtId="0" fontId="26" fillId="0" borderId="0" xfId="58" applyFont="1" applyFill="1" applyAlignment="1">
      <alignment horizontal="center"/>
      <protection/>
    </xf>
    <xf numFmtId="0" fontId="40" fillId="0" borderId="0" xfId="0" applyFont="1" applyFill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26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justify"/>
    </xf>
    <xf numFmtId="0" fontId="32" fillId="0" borderId="0" xfId="0" applyFont="1" applyAlignment="1">
      <alignment horizontal="left"/>
    </xf>
    <xf numFmtId="1" fontId="40" fillId="0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3" xfId="56"/>
    <cellStyle name="Обычный 9" xfId="57"/>
    <cellStyle name="Обычный_БЮДЖЕТ Алёхино  2009 !!!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Лист1" xfId="67"/>
    <cellStyle name="Тысячи_Лист1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1457325</xdr:colOff>
      <xdr:row>0</xdr:row>
      <xdr:rowOff>0</xdr:rowOff>
    </xdr:from>
    <xdr:to>
      <xdr:col>8</xdr:col>
      <xdr:colOff>38100</xdr:colOff>
      <xdr:row>10</xdr:row>
      <xdr:rowOff>381000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43425" y="0"/>
          <a:ext cx="28289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решениюДумы Зерновского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образования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26 мая 2021 № 145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56"/>
  <sheetViews>
    <sheetView view="pageBreakPreview" zoomScaleSheetLayoutView="100" zoomScalePageLayoutView="0" workbookViewId="0" topLeftCell="A10">
      <selection activeCell="F6" sqref="F6"/>
    </sheetView>
  </sheetViews>
  <sheetFormatPr defaultColWidth="9.00390625" defaultRowHeight="12.75"/>
  <cols>
    <col min="1" max="1" width="10.875" style="0" customWidth="1"/>
    <col min="2" max="2" width="27.875" style="0" customWidth="1"/>
    <col min="3" max="3" width="53.375" style="0" customWidth="1"/>
  </cols>
  <sheetData>
    <row r="1" spans="1:5" ht="15">
      <c r="A1" s="113"/>
      <c r="B1" s="113"/>
      <c r="C1" s="114" t="s">
        <v>248</v>
      </c>
      <c r="D1" s="72"/>
      <c r="E1" s="113"/>
    </row>
    <row r="2" spans="1:5" ht="15">
      <c r="A2" s="113"/>
      <c r="B2" s="113"/>
      <c r="C2" s="72" t="s">
        <v>419</v>
      </c>
      <c r="D2" s="72"/>
      <c r="E2" s="72"/>
    </row>
    <row r="3" spans="1:5" ht="15">
      <c r="A3" s="113"/>
      <c r="B3" s="113"/>
      <c r="C3" s="72" t="s">
        <v>44</v>
      </c>
      <c r="D3" s="72"/>
      <c r="E3" s="72"/>
    </row>
    <row r="4" spans="1:5" ht="15">
      <c r="A4" s="113"/>
      <c r="B4" s="113"/>
      <c r="C4" s="467" t="s">
        <v>428</v>
      </c>
      <c r="D4" s="467"/>
      <c r="E4" s="467"/>
    </row>
    <row r="5" spans="1:5" ht="67.5" customHeight="1">
      <c r="A5" s="465" t="s">
        <v>420</v>
      </c>
      <c r="B5" s="465"/>
      <c r="C5" s="465"/>
      <c r="D5" s="113"/>
      <c r="E5" s="113"/>
    </row>
    <row r="6" spans="1:5" ht="15">
      <c r="A6" s="466" t="s">
        <v>26</v>
      </c>
      <c r="B6" s="466"/>
      <c r="C6" s="469" t="s">
        <v>260</v>
      </c>
      <c r="D6" s="113"/>
      <c r="E6" s="113"/>
    </row>
    <row r="7" spans="1:5" ht="39">
      <c r="A7" s="207" t="s">
        <v>261</v>
      </c>
      <c r="B7" s="206" t="s">
        <v>262</v>
      </c>
      <c r="C7" s="470"/>
      <c r="D7" s="113"/>
      <c r="E7" s="113"/>
    </row>
    <row r="8" spans="1:5" ht="27.75" customHeight="1">
      <c r="A8" s="208">
        <v>100</v>
      </c>
      <c r="B8" s="208"/>
      <c r="C8" s="209" t="s">
        <v>424</v>
      </c>
      <c r="D8" s="113"/>
      <c r="E8" s="113"/>
    </row>
    <row r="9" spans="1:5" s="185" customFormat="1" ht="66">
      <c r="A9" s="203">
        <v>100</v>
      </c>
      <c r="B9" s="203" t="s">
        <v>35</v>
      </c>
      <c r="C9" s="204" t="s">
        <v>223</v>
      </c>
      <c r="D9" s="113"/>
      <c r="E9" s="113"/>
    </row>
    <row r="10" spans="1:5" s="185" customFormat="1" ht="78.75">
      <c r="A10" s="203">
        <v>100</v>
      </c>
      <c r="B10" s="203" t="s">
        <v>36</v>
      </c>
      <c r="C10" s="204" t="s">
        <v>224</v>
      </c>
      <c r="D10" s="113"/>
      <c r="E10" s="113"/>
    </row>
    <row r="11" spans="1:5" s="185" customFormat="1" ht="66">
      <c r="A11" s="203">
        <v>100</v>
      </c>
      <c r="B11" s="203" t="s">
        <v>37</v>
      </c>
      <c r="C11" s="204" t="s">
        <v>225</v>
      </c>
      <c r="D11" s="113"/>
      <c r="E11" s="113"/>
    </row>
    <row r="12" spans="1:5" s="185" customFormat="1" ht="66">
      <c r="A12" s="203">
        <v>100</v>
      </c>
      <c r="B12" s="203" t="s">
        <v>40</v>
      </c>
      <c r="C12" s="204" t="s">
        <v>226</v>
      </c>
      <c r="D12" s="113"/>
      <c r="E12" s="113"/>
    </row>
    <row r="13" spans="1:5" s="185" customFormat="1" ht="26.25">
      <c r="A13" s="210">
        <v>182</v>
      </c>
      <c r="B13" s="210"/>
      <c r="C13" s="210" t="s">
        <v>251</v>
      </c>
      <c r="D13" s="113"/>
      <c r="E13" s="113"/>
    </row>
    <row r="14" spans="1:5" s="185" customFormat="1" ht="15" hidden="1">
      <c r="A14" s="190">
        <v>182</v>
      </c>
      <c r="B14" s="190" t="s">
        <v>252</v>
      </c>
      <c r="C14" s="205" t="s">
        <v>253</v>
      </c>
      <c r="D14" s="113"/>
      <c r="E14" s="113"/>
    </row>
    <row r="15" spans="1:5" s="185" customFormat="1" ht="15">
      <c r="A15" s="190">
        <v>182</v>
      </c>
      <c r="B15" s="190" t="s">
        <v>254</v>
      </c>
      <c r="C15" s="205" t="s">
        <v>255</v>
      </c>
      <c r="D15" s="113"/>
      <c r="E15" s="113"/>
    </row>
    <row r="16" spans="1:5" s="185" customFormat="1" ht="30" customHeight="1" hidden="1">
      <c r="A16" s="190">
        <v>182</v>
      </c>
      <c r="B16" s="190" t="s">
        <v>256</v>
      </c>
      <c r="C16" s="211" t="s">
        <v>257</v>
      </c>
      <c r="D16" s="113"/>
      <c r="E16" s="113"/>
    </row>
    <row r="17" spans="1:5" s="185" customFormat="1" ht="15" hidden="1">
      <c r="A17" s="190">
        <v>182</v>
      </c>
      <c r="B17" s="190" t="s">
        <v>106</v>
      </c>
      <c r="C17" s="205" t="s">
        <v>258</v>
      </c>
      <c r="D17" s="113"/>
      <c r="E17" s="113"/>
    </row>
    <row r="18" spans="1:5" s="185" customFormat="1" ht="31.5" customHeight="1" hidden="1">
      <c r="A18" s="190">
        <v>182</v>
      </c>
      <c r="B18" s="190" t="s">
        <v>388</v>
      </c>
      <c r="C18" s="205" t="s">
        <v>259</v>
      </c>
      <c r="D18" s="113"/>
      <c r="E18" s="113"/>
    </row>
    <row r="19" spans="1:5" s="185" customFormat="1" ht="31.5" customHeight="1">
      <c r="A19" s="203">
        <v>182</v>
      </c>
      <c r="B19" s="203" t="s">
        <v>114</v>
      </c>
      <c r="C19" s="205" t="s">
        <v>89</v>
      </c>
      <c r="D19" s="113"/>
      <c r="E19" s="113"/>
    </row>
    <row r="20" spans="1:5" s="185" customFormat="1" ht="31.5" customHeight="1">
      <c r="A20" s="190">
        <v>182</v>
      </c>
      <c r="B20" s="190" t="s">
        <v>385</v>
      </c>
      <c r="C20" s="69" t="s">
        <v>384</v>
      </c>
      <c r="D20" s="113"/>
      <c r="E20" s="113"/>
    </row>
    <row r="21" spans="1:5" s="185" customFormat="1" ht="35.25" customHeight="1">
      <c r="A21" s="190">
        <v>182</v>
      </c>
      <c r="B21" s="190" t="s">
        <v>388</v>
      </c>
      <c r="C21" s="205" t="s">
        <v>259</v>
      </c>
      <c r="D21" s="113"/>
      <c r="E21" s="113"/>
    </row>
    <row r="22" spans="1:23" s="8" customFormat="1" ht="45.75" customHeight="1">
      <c r="A22" s="468" t="s">
        <v>418</v>
      </c>
      <c r="B22" s="468"/>
      <c r="C22" s="116" t="s">
        <v>417</v>
      </c>
      <c r="D22" s="117"/>
      <c r="E22" s="117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6"/>
      <c r="W22" s="26"/>
    </row>
    <row r="23" spans="1:3" s="185" customFormat="1" ht="12.75">
      <c r="A23" s="47"/>
      <c r="B23" s="47"/>
      <c r="C23" s="47"/>
    </row>
    <row r="24" spans="1:3" s="185" customFormat="1" ht="12.75">
      <c r="A24" s="47"/>
      <c r="B24" s="47"/>
      <c r="C24" s="47"/>
    </row>
    <row r="25" spans="1:3" s="185" customFormat="1" ht="12.75">
      <c r="A25" s="47"/>
      <c r="B25" s="47"/>
      <c r="C25" s="47"/>
    </row>
    <row r="26" spans="1:3" s="185" customFormat="1" ht="12.75">
      <c r="A26" s="47"/>
      <c r="B26" s="47"/>
      <c r="C26" s="47"/>
    </row>
    <row r="27" spans="1:3" s="185" customFormat="1" ht="12.75">
      <c r="A27"/>
      <c r="B27"/>
      <c r="C27"/>
    </row>
    <row r="28" ht="12.75">
      <c r="D28" s="40"/>
    </row>
    <row r="29" ht="12.75">
      <c r="D29" s="40"/>
    </row>
    <row r="30" ht="12.75">
      <c r="D30" s="40"/>
    </row>
    <row r="31" ht="12.75">
      <c r="D31" s="40"/>
    </row>
    <row r="32" ht="12.75">
      <c r="D32" s="40"/>
    </row>
    <row r="33" ht="12.75">
      <c r="D33" s="40"/>
    </row>
    <row r="34" ht="12.75">
      <c r="D34" s="40"/>
    </row>
    <row r="35" ht="12.75">
      <c r="D35" s="40"/>
    </row>
    <row r="36" ht="12.75">
      <c r="D36" s="40"/>
    </row>
    <row r="37" ht="12.75">
      <c r="D37" s="40"/>
    </row>
    <row r="38" ht="12.75">
      <c r="D38" s="40"/>
    </row>
    <row r="39" ht="12.75">
      <c r="D39" s="40"/>
    </row>
    <row r="40" ht="12.75">
      <c r="D40" s="40"/>
    </row>
    <row r="41" ht="12.75">
      <c r="D41" s="40"/>
    </row>
    <row r="42" ht="12.75">
      <c r="D42" s="40"/>
    </row>
    <row r="43" ht="12.75">
      <c r="D43" s="40"/>
    </row>
    <row r="44" ht="12.75">
      <c r="D44" s="40"/>
    </row>
    <row r="45" ht="12.75">
      <c r="D45" s="40"/>
    </row>
    <row r="46" ht="12.75">
      <c r="D46" s="40"/>
    </row>
    <row r="47" ht="12.75">
      <c r="D47" s="40"/>
    </row>
    <row r="48" ht="12.75">
      <c r="D48" s="40"/>
    </row>
    <row r="49" ht="12.75">
      <c r="D49" s="40"/>
    </row>
    <row r="50" ht="12.75">
      <c r="D50" s="40"/>
    </row>
    <row r="51" ht="12.75">
      <c r="D51" s="40"/>
    </row>
    <row r="52" ht="12.75">
      <c r="D52" s="40"/>
    </row>
    <row r="53" ht="12.75">
      <c r="D53" s="40"/>
    </row>
    <row r="54" ht="12.75">
      <c r="D54" s="40"/>
    </row>
    <row r="55" ht="12.75">
      <c r="D55" s="40"/>
    </row>
    <row r="56" ht="12.75">
      <c r="D56" s="40"/>
    </row>
  </sheetData>
  <sheetProtection/>
  <mergeCells count="5">
    <mergeCell ref="A5:C5"/>
    <mergeCell ref="A6:B6"/>
    <mergeCell ref="C4:E4"/>
    <mergeCell ref="A22:B22"/>
    <mergeCell ref="C6:C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R137"/>
  <sheetViews>
    <sheetView view="pageBreakPreview" zoomScale="95" zoomScaleSheetLayoutView="95" zoomScalePageLayoutView="0" workbookViewId="0" topLeftCell="A1">
      <selection activeCell="C50" sqref="C50"/>
    </sheetView>
  </sheetViews>
  <sheetFormatPr defaultColWidth="9.125" defaultRowHeight="12.75"/>
  <cols>
    <col min="1" max="1" width="74.125" style="8" customWidth="1"/>
    <col min="2" max="2" width="34.125" style="8" customWidth="1"/>
    <col min="3" max="3" width="16.875" style="8" customWidth="1"/>
    <col min="4" max="21" width="9.125" style="8" hidden="1" customWidth="1"/>
    <col min="22" max="22" width="16.875" style="8" customWidth="1"/>
    <col min="23" max="16384" width="9.125" style="8" customWidth="1"/>
  </cols>
  <sheetData>
    <row r="1" spans="2:22" ht="15">
      <c r="B1" s="114" t="s">
        <v>421</v>
      </c>
      <c r="C1" s="72"/>
      <c r="D1" s="113"/>
      <c r="V1" s="72"/>
    </row>
    <row r="2" spans="2:22" ht="15">
      <c r="B2" s="72" t="s">
        <v>419</v>
      </c>
      <c r="C2" s="72"/>
      <c r="D2" s="72"/>
      <c r="V2" s="72"/>
    </row>
    <row r="3" spans="2:22" ht="15">
      <c r="B3" s="72" t="s">
        <v>44</v>
      </c>
      <c r="C3" s="72"/>
      <c r="D3" s="72"/>
      <c r="V3" s="72"/>
    </row>
    <row r="4" spans="2:22" ht="15">
      <c r="B4" s="467" t="s">
        <v>428</v>
      </c>
      <c r="C4" s="467"/>
      <c r="D4" s="467"/>
      <c r="V4" s="72"/>
    </row>
    <row r="6" spans="1:21" ht="21.75" customHeight="1">
      <c r="A6" s="471" t="s">
        <v>422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</row>
    <row r="7" spans="1:22" ht="15">
      <c r="A7" s="71"/>
      <c r="B7" s="73" t="s">
        <v>363</v>
      </c>
      <c r="C7" s="71"/>
      <c r="D7" s="71"/>
      <c r="V7" s="71"/>
    </row>
    <row r="8" spans="1:22" ht="17.25" customHeight="1">
      <c r="A8" s="472" t="s">
        <v>364</v>
      </c>
      <c r="B8" s="212" t="s">
        <v>365</v>
      </c>
      <c r="C8" s="474">
        <v>2019</v>
      </c>
      <c r="D8" s="476" t="s">
        <v>366</v>
      </c>
      <c r="E8" s="477" t="s">
        <v>367</v>
      </c>
      <c r="F8" s="477" t="s">
        <v>368</v>
      </c>
      <c r="G8" s="477" t="s">
        <v>369</v>
      </c>
      <c r="H8" s="477" t="s">
        <v>370</v>
      </c>
      <c r="I8" s="477" t="s">
        <v>371</v>
      </c>
      <c r="J8" s="477" t="s">
        <v>372</v>
      </c>
      <c r="K8" s="479" t="s">
        <v>373</v>
      </c>
      <c r="L8" s="477" t="s">
        <v>374</v>
      </c>
      <c r="M8" s="477" t="s">
        <v>375</v>
      </c>
      <c r="N8" s="477" t="s">
        <v>376</v>
      </c>
      <c r="O8" s="477" t="s">
        <v>377</v>
      </c>
      <c r="P8" s="477" t="s">
        <v>378</v>
      </c>
      <c r="Q8" s="477" t="s">
        <v>379</v>
      </c>
      <c r="R8" s="477" t="s">
        <v>380</v>
      </c>
      <c r="S8" s="477" t="s">
        <v>381</v>
      </c>
      <c r="T8" s="477" t="s">
        <v>382</v>
      </c>
      <c r="U8" s="477" t="s">
        <v>383</v>
      </c>
      <c r="V8" s="474">
        <v>2020</v>
      </c>
    </row>
    <row r="9" spans="1:22" ht="78.75" customHeight="1">
      <c r="A9" s="473"/>
      <c r="B9" s="74" t="s">
        <v>87</v>
      </c>
      <c r="C9" s="475"/>
      <c r="D9" s="476" t="s">
        <v>366</v>
      </c>
      <c r="E9" s="477" t="s">
        <v>367</v>
      </c>
      <c r="F9" s="477" t="s">
        <v>368</v>
      </c>
      <c r="G9" s="477" t="s">
        <v>369</v>
      </c>
      <c r="H9" s="477" t="s">
        <v>370</v>
      </c>
      <c r="I9" s="477" t="s">
        <v>371</v>
      </c>
      <c r="J9" s="477" t="s">
        <v>372</v>
      </c>
      <c r="K9" s="479" t="s">
        <v>373</v>
      </c>
      <c r="L9" s="477" t="s">
        <v>374</v>
      </c>
      <c r="M9" s="477" t="s">
        <v>375</v>
      </c>
      <c r="N9" s="477" t="s">
        <v>376</v>
      </c>
      <c r="O9" s="477" t="s">
        <v>377</v>
      </c>
      <c r="P9" s="477" t="s">
        <v>378</v>
      </c>
      <c r="Q9" s="477" t="s">
        <v>379</v>
      </c>
      <c r="R9" s="477" t="s">
        <v>380</v>
      </c>
      <c r="S9" s="477" t="s">
        <v>381</v>
      </c>
      <c r="T9" s="477" t="s">
        <v>382</v>
      </c>
      <c r="U9" s="478" t="s">
        <v>382</v>
      </c>
      <c r="V9" s="475"/>
    </row>
    <row r="10" spans="1:22" ht="15">
      <c r="A10" s="103" t="s">
        <v>170</v>
      </c>
      <c r="B10" s="84" t="s">
        <v>278</v>
      </c>
      <c r="C10" s="85">
        <f>C11+C15+C20+C22+C30+C32+C37+C40+C43</f>
        <v>2719.5</v>
      </c>
      <c r="D10" s="75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39"/>
      <c r="V10" s="85">
        <f>V11+V15+V20+V22+V30+V32+V37+V40+V43</f>
        <v>2737.7</v>
      </c>
    </row>
    <row r="11" spans="1:22" ht="15">
      <c r="A11" s="103" t="s">
        <v>202</v>
      </c>
      <c r="B11" s="84" t="s">
        <v>279</v>
      </c>
      <c r="C11" s="174">
        <f>C12</f>
        <v>1450</v>
      </c>
      <c r="D11" s="7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9"/>
      <c r="V11" s="174">
        <f>V12</f>
        <v>1461</v>
      </c>
    </row>
    <row r="12" spans="1:22" ht="15">
      <c r="A12" s="105" t="s">
        <v>46</v>
      </c>
      <c r="B12" s="86" t="s">
        <v>280</v>
      </c>
      <c r="C12" s="87">
        <f>C13+C14</f>
        <v>1450</v>
      </c>
      <c r="D12" s="75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39"/>
      <c r="V12" s="87">
        <f>V13+V14</f>
        <v>1461</v>
      </c>
    </row>
    <row r="13" spans="1:23" ht="55.5">
      <c r="A13" s="236" t="s">
        <v>222</v>
      </c>
      <c r="B13" s="86" t="s">
        <v>281</v>
      </c>
      <c r="C13" s="87">
        <v>1450</v>
      </c>
      <c r="D13" s="75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39"/>
      <c r="V13" s="87">
        <v>1461</v>
      </c>
      <c r="W13" s="111">
        <f>W14-C14</f>
        <v>0</v>
      </c>
    </row>
    <row r="14" spans="1:22" ht="62.25" hidden="1">
      <c r="A14" s="70" t="s">
        <v>73</v>
      </c>
      <c r="B14" s="86" t="s">
        <v>72</v>
      </c>
      <c r="C14" s="87">
        <v>0</v>
      </c>
      <c r="D14" s="75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39"/>
      <c r="V14" s="87">
        <v>0</v>
      </c>
    </row>
    <row r="15" spans="1:22" ht="30.75">
      <c r="A15" s="172" t="s">
        <v>412</v>
      </c>
      <c r="B15" s="84" t="s">
        <v>300</v>
      </c>
      <c r="C15" s="174">
        <f>C16+C17+C18+C19</f>
        <v>530.5</v>
      </c>
      <c r="D15" s="174">
        <f aca="true" t="shared" si="0" ref="D15:V15">D16+D17+D18+D19</f>
        <v>0</v>
      </c>
      <c r="E15" s="174">
        <f t="shared" si="0"/>
        <v>0</v>
      </c>
      <c r="F15" s="174">
        <f t="shared" si="0"/>
        <v>0</v>
      </c>
      <c r="G15" s="174">
        <f t="shared" si="0"/>
        <v>0</v>
      </c>
      <c r="H15" s="174">
        <f t="shared" si="0"/>
        <v>0</v>
      </c>
      <c r="I15" s="174">
        <f t="shared" si="0"/>
        <v>0</v>
      </c>
      <c r="J15" s="174">
        <f t="shared" si="0"/>
        <v>0</v>
      </c>
      <c r="K15" s="174">
        <f t="shared" si="0"/>
        <v>0</v>
      </c>
      <c r="L15" s="174">
        <f t="shared" si="0"/>
        <v>0</v>
      </c>
      <c r="M15" s="174">
        <f t="shared" si="0"/>
        <v>0</v>
      </c>
      <c r="N15" s="174">
        <f t="shared" si="0"/>
        <v>0</v>
      </c>
      <c r="O15" s="174">
        <f t="shared" si="0"/>
        <v>0</v>
      </c>
      <c r="P15" s="174">
        <f t="shared" si="0"/>
        <v>0</v>
      </c>
      <c r="Q15" s="174">
        <f t="shared" si="0"/>
        <v>0</v>
      </c>
      <c r="R15" s="174">
        <f t="shared" si="0"/>
        <v>0</v>
      </c>
      <c r="S15" s="174">
        <f t="shared" si="0"/>
        <v>0</v>
      </c>
      <c r="T15" s="174">
        <f t="shared" si="0"/>
        <v>0</v>
      </c>
      <c r="U15" s="174">
        <f t="shared" si="0"/>
        <v>0</v>
      </c>
      <c r="V15" s="174">
        <f t="shared" si="0"/>
        <v>536.7</v>
      </c>
    </row>
    <row r="16" spans="1:24" ht="62.25">
      <c r="A16" s="106" t="s">
        <v>223</v>
      </c>
      <c r="B16" s="86" t="s">
        <v>282</v>
      </c>
      <c r="C16" s="255">
        <v>198.8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256"/>
      <c r="V16" s="255">
        <v>204.2</v>
      </c>
      <c r="X16" s="8">
        <v>351676.73</v>
      </c>
    </row>
    <row r="17" spans="1:24" ht="78">
      <c r="A17" s="106" t="s">
        <v>224</v>
      </c>
      <c r="B17" s="86" t="s">
        <v>283</v>
      </c>
      <c r="C17" s="255">
        <v>1.4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256"/>
      <c r="V17" s="255">
        <v>1.4</v>
      </c>
      <c r="X17" s="8">
        <v>3025.46</v>
      </c>
    </row>
    <row r="18" spans="1:24" ht="62.25">
      <c r="A18" s="106" t="s">
        <v>225</v>
      </c>
      <c r="B18" s="86" t="s">
        <v>284</v>
      </c>
      <c r="C18" s="255">
        <v>357.2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256"/>
      <c r="V18" s="255">
        <v>366.5</v>
      </c>
      <c r="X18" s="8">
        <v>733276.58</v>
      </c>
    </row>
    <row r="19" spans="1:24" ht="62.25">
      <c r="A19" s="106" t="s">
        <v>226</v>
      </c>
      <c r="B19" s="86" t="s">
        <v>285</v>
      </c>
      <c r="C19" s="255">
        <v>-26.9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256"/>
      <c r="V19" s="255">
        <v>-35.4</v>
      </c>
      <c r="X19" s="8">
        <v>-67444.31</v>
      </c>
    </row>
    <row r="20" spans="1:22" s="178" customFormat="1" ht="15" hidden="1">
      <c r="A20" s="172" t="s">
        <v>203</v>
      </c>
      <c r="B20" s="84" t="s">
        <v>301</v>
      </c>
      <c r="C20" s="174">
        <f>C21</f>
        <v>0</v>
      </c>
      <c r="D20" s="199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7"/>
      <c r="V20" s="174">
        <f>V21</f>
        <v>0</v>
      </c>
    </row>
    <row r="21" spans="1:22" ht="15" hidden="1">
      <c r="A21" s="106" t="s">
        <v>171</v>
      </c>
      <c r="B21" s="86" t="s">
        <v>286</v>
      </c>
      <c r="C21" s="87">
        <v>0</v>
      </c>
      <c r="D21" s="75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39"/>
      <c r="V21" s="87">
        <v>0</v>
      </c>
    </row>
    <row r="22" spans="1:22" ht="15">
      <c r="A22" s="172" t="s">
        <v>204</v>
      </c>
      <c r="B22" s="84" t="s">
        <v>302</v>
      </c>
      <c r="C22" s="174">
        <f>C23+C25</f>
        <v>700</v>
      </c>
      <c r="D22" s="7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39"/>
      <c r="V22" s="174">
        <f>V23+V25</f>
        <v>701</v>
      </c>
    </row>
    <row r="23" spans="1:22" ht="15">
      <c r="A23" s="104" t="s">
        <v>89</v>
      </c>
      <c r="B23" s="86" t="s">
        <v>287</v>
      </c>
      <c r="C23" s="87">
        <f>C24</f>
        <v>53</v>
      </c>
      <c r="D23" s="75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39"/>
      <c r="V23" s="87">
        <f>V24</f>
        <v>53</v>
      </c>
    </row>
    <row r="24" spans="1:22" ht="46.5">
      <c r="A24" s="105" t="s">
        <v>227</v>
      </c>
      <c r="B24" s="86" t="s">
        <v>288</v>
      </c>
      <c r="C24" s="87">
        <v>53</v>
      </c>
      <c r="D24" s="75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39"/>
      <c r="V24" s="87">
        <v>53</v>
      </c>
    </row>
    <row r="25" spans="1:22" ht="15">
      <c r="A25" s="104" t="s">
        <v>384</v>
      </c>
      <c r="B25" s="86" t="s">
        <v>289</v>
      </c>
      <c r="C25" s="87">
        <f>C27+C28</f>
        <v>647</v>
      </c>
      <c r="D25" s="7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39"/>
      <c r="V25" s="87">
        <f>V27+V28</f>
        <v>648</v>
      </c>
    </row>
    <row r="26" spans="1:22" ht="46.5" hidden="1">
      <c r="A26" s="105" t="s">
        <v>90</v>
      </c>
      <c r="B26" s="86" t="s">
        <v>91</v>
      </c>
      <c r="C26" s="87">
        <f>C27</f>
        <v>311</v>
      </c>
      <c r="D26" s="75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39"/>
      <c r="V26" s="87">
        <f>V27</f>
        <v>312</v>
      </c>
    </row>
    <row r="27" spans="1:22" ht="30.75">
      <c r="A27" s="70" t="s">
        <v>187</v>
      </c>
      <c r="B27" s="86" t="s">
        <v>290</v>
      </c>
      <c r="C27" s="87">
        <v>311</v>
      </c>
      <c r="D27" s="75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39"/>
      <c r="V27" s="87">
        <v>312</v>
      </c>
    </row>
    <row r="28" spans="1:22" ht="30.75" hidden="1">
      <c r="A28" s="70" t="s">
        <v>187</v>
      </c>
      <c r="B28" s="86" t="s">
        <v>92</v>
      </c>
      <c r="C28" s="87">
        <f>C29</f>
        <v>336</v>
      </c>
      <c r="D28" s="75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39"/>
      <c r="V28" s="87">
        <f>V29</f>
        <v>336</v>
      </c>
    </row>
    <row r="29" spans="1:22" ht="30.75">
      <c r="A29" s="70" t="s">
        <v>199</v>
      </c>
      <c r="B29" s="86" t="s">
        <v>291</v>
      </c>
      <c r="C29" s="87">
        <v>336</v>
      </c>
      <c r="D29" s="75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39"/>
      <c r="V29" s="87">
        <v>336</v>
      </c>
    </row>
    <row r="30" spans="1:22" ht="30.75" hidden="1">
      <c r="A30" s="105" t="s">
        <v>259</v>
      </c>
      <c r="B30" s="86" t="s">
        <v>388</v>
      </c>
      <c r="C30" s="87"/>
      <c r="D30" s="75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39"/>
      <c r="V30" s="87"/>
    </row>
    <row r="31" spans="1:22" ht="30.75" hidden="1">
      <c r="A31" s="105" t="s">
        <v>74</v>
      </c>
      <c r="B31" s="86" t="s">
        <v>109</v>
      </c>
      <c r="C31" s="87">
        <v>0.5</v>
      </c>
      <c r="D31" s="7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39"/>
      <c r="V31" s="87">
        <v>0.5</v>
      </c>
    </row>
    <row r="32" spans="1:22" ht="30.75" hidden="1">
      <c r="A32" s="173" t="s">
        <v>205</v>
      </c>
      <c r="B32" s="84" t="s">
        <v>303</v>
      </c>
      <c r="C32" s="174">
        <f>C33+C36</f>
        <v>0</v>
      </c>
      <c r="D32" s="7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39"/>
      <c r="V32" s="174">
        <f>V33+V36</f>
        <v>0</v>
      </c>
    </row>
    <row r="33" spans="1:22" ht="62.25" hidden="1">
      <c r="A33" s="105" t="s">
        <v>93</v>
      </c>
      <c r="B33" s="86" t="s">
        <v>94</v>
      </c>
      <c r="C33" s="87">
        <f>C34+C35</f>
        <v>0</v>
      </c>
      <c r="D33" s="75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39"/>
      <c r="V33" s="87">
        <f>V34+V35</f>
        <v>0</v>
      </c>
    </row>
    <row r="34" spans="1:22" ht="62.25" hidden="1">
      <c r="A34" s="106" t="s">
        <v>415</v>
      </c>
      <c r="B34" s="86" t="s">
        <v>68</v>
      </c>
      <c r="C34" s="87">
        <v>0</v>
      </c>
      <c r="D34" s="75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39"/>
      <c r="V34" s="87">
        <v>0</v>
      </c>
    </row>
    <row r="35" spans="1:22" ht="62.25" hidden="1">
      <c r="A35" s="106" t="s">
        <v>415</v>
      </c>
      <c r="B35" s="86" t="s">
        <v>68</v>
      </c>
      <c r="C35" s="87">
        <v>0</v>
      </c>
      <c r="D35" s="75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39"/>
      <c r="V35" s="87">
        <v>0</v>
      </c>
    </row>
    <row r="36" spans="1:252" s="26" customFormat="1" ht="62.25" hidden="1">
      <c r="A36" s="107" t="s">
        <v>386</v>
      </c>
      <c r="B36" s="86" t="s">
        <v>292</v>
      </c>
      <c r="C36" s="87"/>
      <c r="D36" s="76"/>
      <c r="E36" s="77"/>
      <c r="F36" s="78"/>
      <c r="G36" s="79"/>
      <c r="H36" s="76"/>
      <c r="I36" s="77"/>
      <c r="J36" s="78"/>
      <c r="K36" s="79"/>
      <c r="L36" s="76"/>
      <c r="M36" s="77"/>
      <c r="N36" s="78"/>
      <c r="O36" s="79"/>
      <c r="P36" s="76"/>
      <c r="Q36" s="77"/>
      <c r="R36" s="78"/>
      <c r="S36" s="79"/>
      <c r="T36" s="76"/>
      <c r="U36" s="80"/>
      <c r="V36" s="87"/>
      <c r="W36" s="31"/>
      <c r="X36" s="81"/>
      <c r="Y36" s="82"/>
      <c r="Z36" s="83"/>
      <c r="AA36" s="31"/>
      <c r="AB36" s="81"/>
      <c r="AC36" s="82"/>
      <c r="AD36" s="83"/>
      <c r="AE36" s="31"/>
      <c r="AF36" s="81"/>
      <c r="AG36" s="82"/>
      <c r="AH36" s="83"/>
      <c r="AI36" s="31"/>
      <c r="AJ36" s="81"/>
      <c r="AK36" s="82"/>
      <c r="AL36" s="83"/>
      <c r="AM36" s="31"/>
      <c r="AN36" s="81"/>
      <c r="AO36" s="82"/>
      <c r="AP36" s="83"/>
      <c r="AQ36" s="31"/>
      <c r="AR36" s="81"/>
      <c r="AS36" s="82"/>
      <c r="AT36" s="83"/>
      <c r="AU36" s="31"/>
      <c r="AV36" s="81"/>
      <c r="AW36" s="82"/>
      <c r="AX36" s="83"/>
      <c r="AY36" s="31"/>
      <c r="AZ36" s="81"/>
      <c r="BA36" s="82"/>
      <c r="BB36" s="83"/>
      <c r="BC36" s="31"/>
      <c r="BD36" s="81"/>
      <c r="BE36" s="82"/>
      <c r="BF36" s="83"/>
      <c r="BG36" s="31"/>
      <c r="BH36" s="81"/>
      <c r="BI36" s="82"/>
      <c r="BJ36" s="83"/>
      <c r="BK36" s="31"/>
      <c r="BL36" s="81"/>
      <c r="BM36" s="82"/>
      <c r="BN36" s="83"/>
      <c r="BO36" s="31"/>
      <c r="BP36" s="81"/>
      <c r="BQ36" s="82"/>
      <c r="BR36" s="83"/>
      <c r="BS36" s="31"/>
      <c r="BT36" s="81"/>
      <c r="BU36" s="82"/>
      <c r="BV36" s="83"/>
      <c r="BW36" s="31"/>
      <c r="BX36" s="81"/>
      <c r="BY36" s="82"/>
      <c r="BZ36" s="83"/>
      <c r="CA36" s="31"/>
      <c r="CB36" s="81"/>
      <c r="CC36" s="82"/>
      <c r="CD36" s="83"/>
      <c r="CE36" s="31"/>
      <c r="CF36" s="81"/>
      <c r="CG36" s="82"/>
      <c r="CH36" s="83"/>
      <c r="CI36" s="31"/>
      <c r="CJ36" s="81"/>
      <c r="CK36" s="82"/>
      <c r="CL36" s="83"/>
      <c r="CM36" s="31"/>
      <c r="CN36" s="81"/>
      <c r="CO36" s="82"/>
      <c r="CP36" s="83"/>
      <c r="CQ36" s="31"/>
      <c r="CR36" s="81"/>
      <c r="CS36" s="82"/>
      <c r="CT36" s="83"/>
      <c r="CU36" s="31"/>
      <c r="CV36" s="81"/>
      <c r="CW36" s="82"/>
      <c r="CX36" s="83"/>
      <c r="CY36" s="31"/>
      <c r="CZ36" s="81"/>
      <c r="DA36" s="82"/>
      <c r="DB36" s="83"/>
      <c r="DC36" s="31"/>
      <c r="DD36" s="81"/>
      <c r="DE36" s="82"/>
      <c r="DF36" s="83"/>
      <c r="DG36" s="31"/>
      <c r="DH36" s="81"/>
      <c r="DI36" s="82"/>
      <c r="DJ36" s="83"/>
      <c r="DK36" s="31"/>
      <c r="DL36" s="81"/>
      <c r="DM36" s="82"/>
      <c r="DN36" s="83"/>
      <c r="DO36" s="31"/>
      <c r="DP36" s="81"/>
      <c r="DQ36" s="82"/>
      <c r="DR36" s="83"/>
      <c r="DS36" s="31"/>
      <c r="DT36" s="81"/>
      <c r="DU36" s="82"/>
      <c r="DV36" s="83"/>
      <c r="DW36" s="31"/>
      <c r="DX36" s="81"/>
      <c r="DY36" s="82"/>
      <c r="DZ36" s="83"/>
      <c r="EA36" s="31"/>
      <c r="EB36" s="81"/>
      <c r="EC36" s="82"/>
      <c r="ED36" s="83"/>
      <c r="EE36" s="31"/>
      <c r="EF36" s="81"/>
      <c r="EG36" s="82"/>
      <c r="EH36" s="83"/>
      <c r="EI36" s="31"/>
      <c r="EJ36" s="81"/>
      <c r="EK36" s="82"/>
      <c r="EL36" s="83"/>
      <c r="EM36" s="31"/>
      <c r="EN36" s="81"/>
      <c r="EO36" s="82"/>
      <c r="EP36" s="83"/>
      <c r="EQ36" s="31"/>
      <c r="ER36" s="81"/>
      <c r="ES36" s="82"/>
      <c r="ET36" s="83"/>
      <c r="EU36" s="31"/>
      <c r="EV36" s="81"/>
      <c r="EW36" s="82"/>
      <c r="EX36" s="83"/>
      <c r="EY36" s="31"/>
      <c r="EZ36" s="81"/>
      <c r="FA36" s="82"/>
      <c r="FB36" s="83"/>
      <c r="FC36" s="31"/>
      <c r="FD36" s="81"/>
      <c r="FE36" s="82"/>
      <c r="FF36" s="83"/>
      <c r="FG36" s="31"/>
      <c r="FH36" s="81"/>
      <c r="FI36" s="82"/>
      <c r="FJ36" s="83"/>
      <c r="FK36" s="31"/>
      <c r="FL36" s="81"/>
      <c r="FM36" s="82"/>
      <c r="FN36" s="83"/>
      <c r="FO36" s="31"/>
      <c r="FP36" s="81"/>
      <c r="FQ36" s="82"/>
      <c r="FR36" s="83"/>
      <c r="FS36" s="31"/>
      <c r="FT36" s="81"/>
      <c r="FU36" s="82"/>
      <c r="FV36" s="83"/>
      <c r="FW36" s="31"/>
      <c r="FX36" s="81"/>
      <c r="FY36" s="82"/>
      <c r="FZ36" s="83"/>
      <c r="GA36" s="31"/>
      <c r="GB36" s="81"/>
      <c r="GC36" s="82"/>
      <c r="GD36" s="83"/>
      <c r="GE36" s="31"/>
      <c r="GF36" s="81"/>
      <c r="GG36" s="82"/>
      <c r="GH36" s="83"/>
      <c r="GI36" s="31"/>
      <c r="GJ36" s="81"/>
      <c r="GK36" s="82"/>
      <c r="GL36" s="83"/>
      <c r="GM36" s="31"/>
      <c r="GN36" s="81"/>
      <c r="GO36" s="82"/>
      <c r="GP36" s="83"/>
      <c r="GQ36" s="31"/>
      <c r="GR36" s="81"/>
      <c r="GS36" s="82"/>
      <c r="GT36" s="83"/>
      <c r="GU36" s="31"/>
      <c r="GV36" s="81"/>
      <c r="GW36" s="82"/>
      <c r="GX36" s="83"/>
      <c r="GY36" s="31"/>
      <c r="GZ36" s="81"/>
      <c r="HA36" s="82"/>
      <c r="HB36" s="83"/>
      <c r="HC36" s="31"/>
      <c r="HD36" s="81"/>
      <c r="HE36" s="82"/>
      <c r="HF36" s="83"/>
      <c r="HG36" s="31"/>
      <c r="HH36" s="81"/>
      <c r="HI36" s="82"/>
      <c r="HJ36" s="83"/>
      <c r="HK36" s="31"/>
      <c r="HL36" s="81"/>
      <c r="HM36" s="82"/>
      <c r="HN36" s="83"/>
      <c r="HO36" s="31"/>
      <c r="HP36" s="81"/>
      <c r="HQ36" s="82"/>
      <c r="HR36" s="83"/>
      <c r="HS36" s="31"/>
      <c r="HT36" s="81"/>
      <c r="HU36" s="82"/>
      <c r="HV36" s="83"/>
      <c r="HW36" s="31"/>
      <c r="HX36" s="81"/>
      <c r="HY36" s="82"/>
      <c r="HZ36" s="83"/>
      <c r="IA36" s="31"/>
      <c r="IB36" s="81"/>
      <c r="IC36" s="82"/>
      <c r="ID36" s="83"/>
      <c r="IE36" s="31"/>
      <c r="IF36" s="81"/>
      <c r="IG36" s="82"/>
      <c r="IH36" s="83"/>
      <c r="II36" s="31"/>
      <c r="IJ36" s="81"/>
      <c r="IK36" s="82"/>
      <c r="IL36" s="83"/>
      <c r="IM36" s="31"/>
      <c r="IN36" s="81"/>
      <c r="IO36" s="82"/>
      <c r="IP36" s="83"/>
      <c r="IQ36" s="31"/>
      <c r="IR36" s="81"/>
    </row>
    <row r="37" spans="1:22" s="178" customFormat="1" ht="30.75">
      <c r="A37" s="175" t="s">
        <v>228</v>
      </c>
      <c r="B37" s="84" t="s">
        <v>304</v>
      </c>
      <c r="C37" s="174">
        <f>C38+C39</f>
        <v>38</v>
      </c>
      <c r="D37" s="199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7"/>
      <c r="V37" s="174">
        <f>V38+V39</f>
        <v>38</v>
      </c>
    </row>
    <row r="38" spans="1:22" ht="30.75">
      <c r="A38" s="107" t="s">
        <v>229</v>
      </c>
      <c r="B38" s="86" t="s">
        <v>293</v>
      </c>
      <c r="C38" s="87">
        <v>3</v>
      </c>
      <c r="D38" s="75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39"/>
      <c r="V38" s="87">
        <v>3</v>
      </c>
    </row>
    <row r="39" spans="1:22" ht="30.75">
      <c r="A39" s="107" t="s">
        <v>230</v>
      </c>
      <c r="B39" s="86" t="s">
        <v>294</v>
      </c>
      <c r="C39" s="87">
        <v>35</v>
      </c>
      <c r="D39" s="75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39"/>
      <c r="V39" s="87">
        <v>35</v>
      </c>
    </row>
    <row r="40" spans="1:22" ht="15" hidden="1">
      <c r="A40" s="107" t="s">
        <v>206</v>
      </c>
      <c r="B40" s="86" t="s">
        <v>416</v>
      </c>
      <c r="C40" s="87">
        <f>C41</f>
        <v>0</v>
      </c>
      <c r="D40" s="75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39"/>
      <c r="V40" s="87">
        <f>V41</f>
        <v>0</v>
      </c>
    </row>
    <row r="41" spans="1:22" ht="30.75" hidden="1">
      <c r="A41" s="107" t="s">
        <v>95</v>
      </c>
      <c r="B41" s="86" t="s">
        <v>96</v>
      </c>
      <c r="C41" s="87">
        <f>C42</f>
        <v>0</v>
      </c>
      <c r="D41" s="75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39"/>
      <c r="V41" s="87">
        <f>V42</f>
        <v>0</v>
      </c>
    </row>
    <row r="42" spans="1:22" ht="46.5" hidden="1">
      <c r="A42" s="107" t="s">
        <v>173</v>
      </c>
      <c r="B42" s="86" t="s">
        <v>70</v>
      </c>
      <c r="C42" s="87">
        <v>0</v>
      </c>
      <c r="D42" s="164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39"/>
      <c r="V42" s="87">
        <v>0</v>
      </c>
    </row>
    <row r="43" spans="1:22" s="178" customFormat="1" ht="15">
      <c r="A43" s="200" t="s">
        <v>231</v>
      </c>
      <c r="B43" s="187" t="s">
        <v>305</v>
      </c>
      <c r="C43" s="201">
        <f>C44</f>
        <v>1</v>
      </c>
      <c r="D43" s="179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7"/>
      <c r="V43" s="201">
        <f>V44</f>
        <v>1</v>
      </c>
    </row>
    <row r="44" spans="1:22" ht="30.75" hidden="1">
      <c r="A44" s="165" t="s">
        <v>184</v>
      </c>
      <c r="B44" s="166" t="s">
        <v>185</v>
      </c>
      <c r="C44" s="191">
        <f>C45</f>
        <v>1</v>
      </c>
      <c r="D44" s="164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39"/>
      <c r="V44" s="191">
        <f>V45</f>
        <v>1</v>
      </c>
    </row>
    <row r="45" spans="1:22" ht="30.75">
      <c r="A45" s="165" t="s">
        <v>232</v>
      </c>
      <c r="B45" s="257" t="s">
        <v>295</v>
      </c>
      <c r="C45" s="192">
        <v>1</v>
      </c>
      <c r="D45" s="164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39"/>
      <c r="V45" s="192">
        <v>1</v>
      </c>
    </row>
    <row r="46" spans="1:22" ht="15">
      <c r="A46" s="165" t="s">
        <v>430</v>
      </c>
      <c r="B46" s="166" t="s">
        <v>431</v>
      </c>
      <c r="C46" s="192">
        <v>0</v>
      </c>
      <c r="D46" s="16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39"/>
      <c r="V46" s="192">
        <v>0</v>
      </c>
    </row>
    <row r="47" spans="1:22" s="178" customFormat="1" ht="15">
      <c r="A47" s="175" t="s">
        <v>389</v>
      </c>
      <c r="B47" s="84" t="s">
        <v>306</v>
      </c>
      <c r="C47" s="174">
        <f>C48+C70+C73</f>
        <v>1046.3</v>
      </c>
      <c r="D47" s="179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7"/>
      <c r="V47" s="174">
        <f>V48+V70+V73</f>
        <v>999.6999999999999</v>
      </c>
    </row>
    <row r="48" spans="1:22" s="178" customFormat="1" ht="30.75">
      <c r="A48" s="175" t="s">
        <v>233</v>
      </c>
      <c r="B48" s="84" t="s">
        <v>307</v>
      </c>
      <c r="C48" s="174">
        <v>1046.3</v>
      </c>
      <c r="D48" s="179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7"/>
      <c r="V48" s="174">
        <f>V49+V53+V63+V68</f>
        <v>999.6999999999999</v>
      </c>
    </row>
    <row r="49" spans="1:22" s="178" customFormat="1" ht="15">
      <c r="A49" s="186" t="s">
        <v>234</v>
      </c>
      <c r="B49" s="84" t="s">
        <v>308</v>
      </c>
      <c r="C49" s="174">
        <f>C50</f>
        <v>963.9</v>
      </c>
      <c r="D49" s="199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7"/>
      <c r="V49" s="174">
        <f>V50</f>
        <v>913.9</v>
      </c>
    </row>
    <row r="50" spans="1:22" ht="30.75">
      <c r="A50" s="70" t="s">
        <v>423</v>
      </c>
      <c r="B50" s="86" t="s">
        <v>296</v>
      </c>
      <c r="C50" s="87">
        <f>C51+C52</f>
        <v>963.9</v>
      </c>
      <c r="D50" s="75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39"/>
      <c r="V50" s="87">
        <f>V51+V52</f>
        <v>913.9</v>
      </c>
    </row>
    <row r="51" spans="1:22" ht="30.75" hidden="1">
      <c r="A51" s="107" t="s">
        <v>1</v>
      </c>
      <c r="B51" s="86" t="s">
        <v>50</v>
      </c>
      <c r="C51" s="87">
        <v>0</v>
      </c>
      <c r="D51" s="75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39"/>
      <c r="V51" s="87">
        <v>0</v>
      </c>
    </row>
    <row r="52" spans="1:22" ht="30.75">
      <c r="A52" s="107" t="s">
        <v>198</v>
      </c>
      <c r="B52" s="86" t="s">
        <v>50</v>
      </c>
      <c r="C52" s="87">
        <v>963.9</v>
      </c>
      <c r="D52" s="75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39"/>
      <c r="V52" s="87">
        <v>913.9</v>
      </c>
    </row>
    <row r="53" spans="1:22" ht="30.75" hidden="1">
      <c r="A53" s="70" t="s">
        <v>235</v>
      </c>
      <c r="B53" s="86" t="s">
        <v>390</v>
      </c>
      <c r="C53" s="87">
        <f>C54+C55</f>
        <v>0</v>
      </c>
      <c r="D53" s="75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39"/>
      <c r="V53" s="87">
        <f>V54+V55</f>
        <v>0</v>
      </c>
    </row>
    <row r="54" spans="1:22" ht="46.5" hidden="1">
      <c r="A54" s="165" t="s">
        <v>200</v>
      </c>
      <c r="B54" s="166" t="s">
        <v>201</v>
      </c>
      <c r="C54" s="87"/>
      <c r="D54" s="75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39"/>
      <c r="V54" s="87"/>
    </row>
    <row r="55" spans="1:22" ht="15" hidden="1">
      <c r="A55" s="108" t="s">
        <v>236</v>
      </c>
      <c r="B55" s="86" t="s">
        <v>174</v>
      </c>
      <c r="C55" s="87">
        <f>C56+C57+C59+C60+C61+C62</f>
        <v>0</v>
      </c>
      <c r="D55" s="75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39"/>
      <c r="V55" s="87">
        <f>V56+V57+V59+V60+V61+V62</f>
        <v>0</v>
      </c>
    </row>
    <row r="56" spans="1:22" ht="93" hidden="1">
      <c r="A56" s="108" t="s">
        <v>214</v>
      </c>
      <c r="B56" s="86" t="s">
        <v>174</v>
      </c>
      <c r="C56" s="87"/>
      <c r="D56" s="75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39"/>
      <c r="V56" s="87"/>
    </row>
    <row r="57" spans="1:22" ht="15" hidden="1">
      <c r="A57" s="108" t="s">
        <v>192</v>
      </c>
      <c r="B57" s="86" t="s">
        <v>174</v>
      </c>
      <c r="C57" s="87"/>
      <c r="D57" s="75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39"/>
      <c r="V57" s="87"/>
    </row>
    <row r="58" spans="1:23" ht="78" hidden="1">
      <c r="A58" s="108" t="s">
        <v>86</v>
      </c>
      <c r="B58" s="86" t="s">
        <v>174</v>
      </c>
      <c r="C58" s="87"/>
      <c r="D58" s="75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39"/>
      <c r="V58" s="87"/>
      <c r="W58" s="111"/>
    </row>
    <row r="59" spans="1:23" ht="15" hidden="1">
      <c r="A59" s="108" t="s">
        <v>193</v>
      </c>
      <c r="B59" s="86" t="s">
        <v>174</v>
      </c>
      <c r="C59" s="87"/>
      <c r="D59" s="75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39"/>
      <c r="V59" s="87"/>
      <c r="W59" s="111"/>
    </row>
    <row r="60" spans="1:23" ht="15" hidden="1">
      <c r="A60" s="167" t="s">
        <v>194</v>
      </c>
      <c r="B60" s="86" t="s">
        <v>174</v>
      </c>
      <c r="C60" s="87"/>
      <c r="D60" s="75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39"/>
      <c r="V60" s="87"/>
      <c r="W60" s="111"/>
    </row>
    <row r="61" spans="1:23" ht="15" hidden="1">
      <c r="A61" s="167" t="s">
        <v>195</v>
      </c>
      <c r="B61" s="86" t="s">
        <v>174</v>
      </c>
      <c r="C61" s="87"/>
      <c r="D61" s="75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39"/>
      <c r="V61" s="87"/>
      <c r="W61" s="111"/>
    </row>
    <row r="62" spans="1:23" ht="124.5" hidden="1">
      <c r="A62" s="112" t="s">
        <v>219</v>
      </c>
      <c r="B62" s="86" t="s">
        <v>174</v>
      </c>
      <c r="C62" s="87"/>
      <c r="D62" s="75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39"/>
      <c r="V62" s="87"/>
      <c r="W62" s="111"/>
    </row>
    <row r="63" spans="1:23" s="178" customFormat="1" ht="15">
      <c r="A63" s="186" t="s">
        <v>237</v>
      </c>
      <c r="B63" s="84" t="s">
        <v>309</v>
      </c>
      <c r="C63" s="174">
        <f>C64+C65</f>
        <v>82.7</v>
      </c>
      <c r="D63" s="174" t="e">
        <f aca="true" t="shared" si="1" ref="D63:V63">D64+D65</f>
        <v>#REF!</v>
      </c>
      <c r="E63" s="174" t="e">
        <f t="shared" si="1"/>
        <v>#REF!</v>
      </c>
      <c r="F63" s="174" t="e">
        <f t="shared" si="1"/>
        <v>#REF!</v>
      </c>
      <c r="G63" s="174" t="e">
        <f t="shared" si="1"/>
        <v>#REF!</v>
      </c>
      <c r="H63" s="174" t="e">
        <f t="shared" si="1"/>
        <v>#REF!</v>
      </c>
      <c r="I63" s="174" t="e">
        <f t="shared" si="1"/>
        <v>#REF!</v>
      </c>
      <c r="J63" s="174" t="e">
        <f t="shared" si="1"/>
        <v>#REF!</v>
      </c>
      <c r="K63" s="174" t="e">
        <f t="shared" si="1"/>
        <v>#REF!</v>
      </c>
      <c r="L63" s="174" t="e">
        <f t="shared" si="1"/>
        <v>#REF!</v>
      </c>
      <c r="M63" s="174" t="e">
        <f t="shared" si="1"/>
        <v>#REF!</v>
      </c>
      <c r="N63" s="174" t="e">
        <f t="shared" si="1"/>
        <v>#REF!</v>
      </c>
      <c r="O63" s="174" t="e">
        <f t="shared" si="1"/>
        <v>#REF!</v>
      </c>
      <c r="P63" s="174" t="e">
        <f t="shared" si="1"/>
        <v>#REF!</v>
      </c>
      <c r="Q63" s="174" t="e">
        <f t="shared" si="1"/>
        <v>#REF!</v>
      </c>
      <c r="R63" s="174" t="e">
        <f t="shared" si="1"/>
        <v>#REF!</v>
      </c>
      <c r="S63" s="174" t="e">
        <f t="shared" si="1"/>
        <v>#REF!</v>
      </c>
      <c r="T63" s="174" t="e">
        <f t="shared" si="1"/>
        <v>#REF!</v>
      </c>
      <c r="U63" s="174" t="e">
        <f t="shared" si="1"/>
        <v>#REF!</v>
      </c>
      <c r="V63" s="174">
        <f t="shared" si="1"/>
        <v>85.8</v>
      </c>
      <c r="W63" s="202"/>
    </row>
    <row r="64" spans="1:23" ht="30.75">
      <c r="A64" s="107" t="s">
        <v>239</v>
      </c>
      <c r="B64" s="86" t="s">
        <v>298</v>
      </c>
      <c r="C64" s="87">
        <v>0.7</v>
      </c>
      <c r="D64" s="87" t="e">
        <f>D65+#REF!</f>
        <v>#REF!</v>
      </c>
      <c r="E64" s="87" t="e">
        <f>E65+#REF!</f>
        <v>#REF!</v>
      </c>
      <c r="F64" s="87" t="e">
        <f>F65+#REF!</f>
        <v>#REF!</v>
      </c>
      <c r="G64" s="87" t="e">
        <f>G65+#REF!</f>
        <v>#REF!</v>
      </c>
      <c r="H64" s="87" t="e">
        <f>H65+#REF!</f>
        <v>#REF!</v>
      </c>
      <c r="I64" s="87" t="e">
        <f>I65+#REF!</f>
        <v>#REF!</v>
      </c>
      <c r="J64" s="87" t="e">
        <f>J65+#REF!</f>
        <v>#REF!</v>
      </c>
      <c r="K64" s="87" t="e">
        <f>K65+#REF!</f>
        <v>#REF!</v>
      </c>
      <c r="L64" s="87" t="e">
        <f>L65+#REF!</f>
        <v>#REF!</v>
      </c>
      <c r="M64" s="87" t="e">
        <f>M65+#REF!</f>
        <v>#REF!</v>
      </c>
      <c r="N64" s="87" t="e">
        <f>N65+#REF!</f>
        <v>#REF!</v>
      </c>
      <c r="O64" s="87" t="e">
        <f>O65+#REF!</f>
        <v>#REF!</v>
      </c>
      <c r="P64" s="87" t="e">
        <f>P65+#REF!</f>
        <v>#REF!</v>
      </c>
      <c r="Q64" s="87" t="e">
        <f>Q65+#REF!</f>
        <v>#REF!</v>
      </c>
      <c r="R64" s="87" t="e">
        <f>R65+#REF!</f>
        <v>#REF!</v>
      </c>
      <c r="S64" s="87" t="e">
        <f>S65+#REF!</f>
        <v>#REF!</v>
      </c>
      <c r="T64" s="87" t="e">
        <f>T65+#REF!</f>
        <v>#REF!</v>
      </c>
      <c r="U64" s="87" t="e">
        <f>U65+#REF!</f>
        <v>#REF!</v>
      </c>
      <c r="V64" s="87">
        <v>0.7</v>
      </c>
      <c r="W64" s="111"/>
    </row>
    <row r="65" spans="1:23" ht="36.75" customHeight="1">
      <c r="A65" s="70" t="s">
        <v>238</v>
      </c>
      <c r="B65" s="86" t="s">
        <v>297</v>
      </c>
      <c r="C65" s="218">
        <v>82</v>
      </c>
      <c r="D65" s="217">
        <v>105500</v>
      </c>
      <c r="E65" s="217">
        <v>101600</v>
      </c>
      <c r="F65" s="217">
        <v>105500</v>
      </c>
      <c r="G65" s="217">
        <v>101600</v>
      </c>
      <c r="H65" s="217">
        <v>105500</v>
      </c>
      <c r="I65" s="217">
        <v>101600</v>
      </c>
      <c r="J65" s="217">
        <v>105500</v>
      </c>
      <c r="K65" s="217">
        <v>101600</v>
      </c>
      <c r="L65" s="217">
        <v>105500</v>
      </c>
      <c r="M65" s="217">
        <v>101600</v>
      </c>
      <c r="N65" s="217">
        <v>105500</v>
      </c>
      <c r="O65" s="217">
        <v>101600</v>
      </c>
      <c r="P65" s="217">
        <v>105500</v>
      </c>
      <c r="Q65" s="217">
        <v>101600</v>
      </c>
      <c r="R65" s="217">
        <v>105500</v>
      </c>
      <c r="S65" s="217">
        <v>101600</v>
      </c>
      <c r="T65" s="217">
        <v>105500</v>
      </c>
      <c r="U65" s="217">
        <v>101600</v>
      </c>
      <c r="V65" s="218">
        <v>85.1</v>
      </c>
      <c r="W65" s="111"/>
    </row>
    <row r="66" spans="1:23" ht="15" hidden="1">
      <c r="A66" s="107" t="s">
        <v>45</v>
      </c>
      <c r="B66" s="86" t="s">
        <v>32</v>
      </c>
      <c r="C66" s="87">
        <v>64.7</v>
      </c>
      <c r="D66" s="75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39"/>
      <c r="V66" s="87">
        <v>64.7</v>
      </c>
      <c r="W66" s="111"/>
    </row>
    <row r="67" spans="1:23" ht="78" hidden="1">
      <c r="A67" s="107" t="s">
        <v>209</v>
      </c>
      <c r="B67" s="86" t="s">
        <v>32</v>
      </c>
      <c r="C67" s="87">
        <v>0.6</v>
      </c>
      <c r="D67" s="7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39"/>
      <c r="V67" s="87">
        <v>0.6</v>
      </c>
      <c r="W67" s="111"/>
    </row>
    <row r="68" spans="1:23" ht="15" hidden="1">
      <c r="A68" s="107" t="s">
        <v>212</v>
      </c>
      <c r="B68" s="86" t="s">
        <v>392</v>
      </c>
      <c r="C68" s="87">
        <f>C69</f>
        <v>0</v>
      </c>
      <c r="D68" s="75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39"/>
      <c r="V68" s="87">
        <f>V69</f>
        <v>0</v>
      </c>
      <c r="W68" s="111"/>
    </row>
    <row r="69" spans="1:23" ht="46.5" hidden="1">
      <c r="A69" s="107" t="s">
        <v>211</v>
      </c>
      <c r="B69" s="86" t="s">
        <v>210</v>
      </c>
      <c r="C69" s="87">
        <v>0</v>
      </c>
      <c r="D69" s="75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39"/>
      <c r="V69" s="87">
        <v>0</v>
      </c>
      <c r="W69" s="111"/>
    </row>
    <row r="70" spans="1:23" s="178" customFormat="1" ht="15" hidden="1">
      <c r="A70" s="175" t="s">
        <v>207</v>
      </c>
      <c r="B70" s="84" t="s">
        <v>310</v>
      </c>
      <c r="C70" s="174">
        <f>C71</f>
        <v>0</v>
      </c>
      <c r="D70" s="174">
        <f aca="true" t="shared" si="2" ref="D70:V70">D71</f>
        <v>0</v>
      </c>
      <c r="E70" s="174">
        <f t="shared" si="2"/>
        <v>0</v>
      </c>
      <c r="F70" s="174">
        <f t="shared" si="2"/>
        <v>0</v>
      </c>
      <c r="G70" s="174">
        <f t="shared" si="2"/>
        <v>0</v>
      </c>
      <c r="H70" s="174">
        <f t="shared" si="2"/>
        <v>0</v>
      </c>
      <c r="I70" s="174">
        <f t="shared" si="2"/>
        <v>0</v>
      </c>
      <c r="J70" s="174">
        <f t="shared" si="2"/>
        <v>0</v>
      </c>
      <c r="K70" s="174">
        <f t="shared" si="2"/>
        <v>0</v>
      </c>
      <c r="L70" s="174">
        <f t="shared" si="2"/>
        <v>0</v>
      </c>
      <c r="M70" s="174">
        <f t="shared" si="2"/>
        <v>0</v>
      </c>
      <c r="N70" s="174">
        <f t="shared" si="2"/>
        <v>0</v>
      </c>
      <c r="O70" s="174">
        <f t="shared" si="2"/>
        <v>0</v>
      </c>
      <c r="P70" s="174">
        <f t="shared" si="2"/>
        <v>0</v>
      </c>
      <c r="Q70" s="174">
        <f t="shared" si="2"/>
        <v>0</v>
      </c>
      <c r="R70" s="174">
        <f t="shared" si="2"/>
        <v>0</v>
      </c>
      <c r="S70" s="174">
        <f t="shared" si="2"/>
        <v>0</v>
      </c>
      <c r="T70" s="174">
        <f t="shared" si="2"/>
        <v>0</v>
      </c>
      <c r="U70" s="174">
        <f t="shared" si="2"/>
        <v>0</v>
      </c>
      <c r="V70" s="174">
        <f t="shared" si="2"/>
        <v>0</v>
      </c>
      <c r="W70" s="202"/>
    </row>
    <row r="71" spans="1:23" ht="15" hidden="1">
      <c r="A71" s="107" t="s">
        <v>387</v>
      </c>
      <c r="B71" s="86" t="s">
        <v>299</v>
      </c>
      <c r="C71" s="87">
        <v>0</v>
      </c>
      <c r="D71" s="75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39"/>
      <c r="V71" s="87"/>
      <c r="W71" s="111"/>
    </row>
    <row r="72" spans="1:23" ht="15" hidden="1">
      <c r="A72" s="107" t="s">
        <v>391</v>
      </c>
      <c r="B72" s="86" t="s">
        <v>392</v>
      </c>
      <c r="C72" s="87">
        <v>0</v>
      </c>
      <c r="D72" s="7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39"/>
      <c r="V72" s="87">
        <v>0</v>
      </c>
      <c r="W72" s="111">
        <f>C72-V72</f>
        <v>0</v>
      </c>
    </row>
    <row r="73" spans="1:23" ht="46.5" hidden="1">
      <c r="A73" s="107" t="s">
        <v>403</v>
      </c>
      <c r="B73" s="86" t="s">
        <v>69</v>
      </c>
      <c r="C73" s="87"/>
      <c r="D73" s="7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39"/>
      <c r="V73" s="87"/>
      <c r="W73" s="111"/>
    </row>
    <row r="74" spans="1:23" ht="15">
      <c r="A74" s="107" t="s">
        <v>393</v>
      </c>
      <c r="B74" s="86"/>
      <c r="C74" s="87">
        <f>C10+C47</f>
        <v>3765.8</v>
      </c>
      <c r="D74" s="214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6"/>
      <c r="V74" s="87">
        <f>V10+V47</f>
        <v>3737.3999999999996</v>
      </c>
      <c r="W74" s="111"/>
    </row>
    <row r="75" spans="1:24" ht="24.75" customHeight="1">
      <c r="A75" s="65"/>
      <c r="B75" s="30"/>
      <c r="C75" s="26"/>
      <c r="D75" s="26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111"/>
      <c r="X75" s="111"/>
    </row>
    <row r="76" spans="1:22" ht="15">
      <c r="A76" s="254" t="s">
        <v>418</v>
      </c>
      <c r="B76" s="116" t="s">
        <v>417</v>
      </c>
      <c r="C76" s="188"/>
      <c r="D76" s="26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188"/>
    </row>
    <row r="77" spans="1:22" ht="15.75" customHeight="1">
      <c r="A77" s="28"/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ht="18">
      <c r="A78" s="28"/>
      <c r="B78" s="24"/>
      <c r="C78" s="88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88"/>
    </row>
    <row r="79" spans="1:22" ht="12.75">
      <c r="A79" s="27"/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1:22" ht="12.75">
      <c r="A80" s="28"/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1:22" ht="12.75">
      <c r="A81" s="29"/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2" ht="30" customHeight="1">
      <c r="A82" s="41"/>
      <c r="B82" s="30"/>
      <c r="C82" s="169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169"/>
    </row>
    <row r="83" spans="1:22" ht="15">
      <c r="A83" s="31"/>
      <c r="B83" s="30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</row>
    <row r="84" spans="1:22" ht="15.75" customHeight="1">
      <c r="A84" s="33"/>
      <c r="B84" s="26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ht="12.75">
      <c r="A85" s="26"/>
      <c r="B85" s="26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ht="15">
      <c r="A86" s="36"/>
      <c r="B86" s="26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ht="12.75">
      <c r="A87" s="26"/>
      <c r="B87" s="26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ht="15">
      <c r="A88" s="36"/>
      <c r="B88" s="26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ht="12.75">
      <c r="A89" s="26"/>
      <c r="B89" s="26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spans="1:22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22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1:22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spans="1:22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22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spans="1:22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spans="1:22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1:22" ht="12.75">
      <c r="A98" s="37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spans="1:22" ht="12.75">
      <c r="A99" s="37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spans="1:22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spans="1:22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  <row r="103" spans="1:22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spans="1:22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spans="1:22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</row>
    <row r="107" spans="1:22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spans="1:22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1:22" ht="12.75">
      <c r="A109" s="37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ht="12.75">
      <c r="A110" s="37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</row>
    <row r="111" spans="1:22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:22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</row>
    <row r="113" spans="1:22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spans="1:22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</row>
    <row r="115" spans="1:22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 spans="1:22" ht="12.75">
      <c r="A117" s="26"/>
      <c r="B117" s="26"/>
      <c r="C117" s="3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38"/>
    </row>
    <row r="118" spans="1:22" ht="12.75">
      <c r="A118" s="26"/>
      <c r="B118" s="26"/>
      <c r="C118" s="3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38"/>
    </row>
    <row r="119" spans="1:22" ht="12.75">
      <c r="A119" s="26"/>
      <c r="B119" s="26"/>
      <c r="C119" s="34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34"/>
    </row>
    <row r="120" spans="1:22" ht="12.75">
      <c r="A120" s="26"/>
      <c r="B120" s="26"/>
      <c r="C120" s="34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34"/>
    </row>
    <row r="121" spans="1:22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</row>
    <row r="122" spans="1:22" ht="12.75">
      <c r="A122" s="26"/>
      <c r="B122" s="26"/>
      <c r="C122" s="34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34"/>
    </row>
    <row r="123" spans="1:22" ht="12.75">
      <c r="A123" s="26"/>
      <c r="B123" s="26"/>
      <c r="C123" s="34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34"/>
    </row>
    <row r="124" spans="1:22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</row>
    <row r="125" spans="1:22" ht="12.75">
      <c r="A125" s="26"/>
      <c r="B125" s="26"/>
      <c r="C125" s="34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34"/>
    </row>
    <row r="126" spans="1:22" ht="12.75">
      <c r="A126" s="26"/>
      <c r="B126" s="26"/>
      <c r="C126" s="34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34"/>
    </row>
    <row r="127" spans="1:22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</row>
    <row r="128" spans="1:22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</row>
    <row r="129" spans="1:22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1:22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</row>
    <row r="131" spans="1:22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1:22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</row>
    <row r="133" spans="1:22" ht="12.75">
      <c r="A133" s="26"/>
      <c r="B133" s="26"/>
      <c r="C133" s="3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38"/>
    </row>
    <row r="134" spans="1:22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</row>
    <row r="135" spans="1:22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</row>
    <row r="136" spans="1:22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</row>
    <row r="137" spans="1:22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</row>
  </sheetData>
  <sheetProtection/>
  <mergeCells count="23">
    <mergeCell ref="I8:I9"/>
    <mergeCell ref="J8:J9"/>
    <mergeCell ref="M8:M9"/>
    <mergeCell ref="N8:N9"/>
    <mergeCell ref="K8:K9"/>
    <mergeCell ref="L8:L9"/>
    <mergeCell ref="V8:V9"/>
    <mergeCell ref="U8:U9"/>
    <mergeCell ref="O8:O9"/>
    <mergeCell ref="P8:P9"/>
    <mergeCell ref="R8:R9"/>
    <mergeCell ref="S8:S9"/>
    <mergeCell ref="T8:T9"/>
    <mergeCell ref="B4:D4"/>
    <mergeCell ref="A6:U6"/>
    <mergeCell ref="A8:A9"/>
    <mergeCell ref="C8:C9"/>
    <mergeCell ref="D8:D9"/>
    <mergeCell ref="E8:E9"/>
    <mergeCell ref="F8:F9"/>
    <mergeCell ref="Q8:Q9"/>
    <mergeCell ref="G8:G9"/>
    <mergeCell ref="H8:H9"/>
  </mergeCells>
  <printOptions/>
  <pageMargins left="0.7874015748031497" right="0.3937007874015748" top="0.7874015748031497" bottom="0.7874015748031497" header="0.31496062992125984" footer="0.31496062992125984"/>
  <pageSetup fitToHeight="2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62.375" style="311" customWidth="1"/>
    <col min="2" max="2" width="10.375" style="311" hidden="1" customWidth="1"/>
    <col min="3" max="3" width="34.125" style="311" customWidth="1"/>
    <col min="4" max="4" width="15.00390625" style="343" customWidth="1"/>
    <col min="5" max="5" width="13.00390625" style="343" customWidth="1"/>
    <col min="6" max="6" width="11.25390625" style="343" customWidth="1"/>
    <col min="7" max="16384" width="8.875" style="312" customWidth="1"/>
  </cols>
  <sheetData>
    <row r="1" ht="15">
      <c r="D1" s="343" t="s">
        <v>571</v>
      </c>
    </row>
    <row r="2" ht="15">
      <c r="D2" s="343" t="s">
        <v>552</v>
      </c>
    </row>
    <row r="3" ht="15">
      <c r="D3" s="343" t="s">
        <v>553</v>
      </c>
    </row>
    <row r="4" ht="15">
      <c r="D4" s="343" t="s">
        <v>575</v>
      </c>
    </row>
    <row r="5" spans="1:6" ht="25.5" customHeight="1">
      <c r="A5" s="482" t="s">
        <v>556</v>
      </c>
      <c r="B5" s="483"/>
      <c r="C5" s="483"/>
      <c r="D5" s="483"/>
      <c r="E5" s="483"/>
      <c r="F5" s="483"/>
    </row>
    <row r="6" spans="1:6" ht="30.75">
      <c r="A6" s="309" t="s">
        <v>364</v>
      </c>
      <c r="B6" s="480" t="s">
        <v>465</v>
      </c>
      <c r="C6" s="481"/>
      <c r="D6" s="313" t="s">
        <v>466</v>
      </c>
      <c r="E6" s="313" t="s">
        <v>467</v>
      </c>
      <c r="F6" s="313" t="s">
        <v>468</v>
      </c>
    </row>
    <row r="7" spans="1:6" ht="15">
      <c r="A7" s="314" t="s">
        <v>170</v>
      </c>
      <c r="B7" s="315" t="s">
        <v>469</v>
      </c>
      <c r="C7" s="316" t="s">
        <v>278</v>
      </c>
      <c r="D7" s="450">
        <f>D8+D11+D16+D19+D27+D32+D38+D40+D43</f>
        <v>3949.7</v>
      </c>
      <c r="E7" s="450">
        <f>E8+E11+E16+E19+E27+E32+E38+E40+E43</f>
        <v>3924.6999999999994</v>
      </c>
      <c r="F7" s="317">
        <f>(E7/D7)*100</f>
        <v>99.36704053472415</v>
      </c>
    </row>
    <row r="8" spans="1:6" ht="15">
      <c r="A8" s="318" t="s">
        <v>470</v>
      </c>
      <c r="B8" s="315" t="s">
        <v>471</v>
      </c>
      <c r="C8" s="316" t="s">
        <v>279</v>
      </c>
      <c r="D8" s="450">
        <f>D9</f>
        <v>1857.2</v>
      </c>
      <c r="E8" s="450">
        <f>E9</f>
        <v>1852.3</v>
      </c>
      <c r="F8" s="322">
        <f aca="true" t="shared" si="0" ref="F8:F71">(E8/D8)*100</f>
        <v>99.73616196424724</v>
      </c>
    </row>
    <row r="9" spans="1:6" ht="15">
      <c r="A9" s="319" t="s">
        <v>46</v>
      </c>
      <c r="B9" s="320" t="s">
        <v>471</v>
      </c>
      <c r="C9" s="321" t="s">
        <v>472</v>
      </c>
      <c r="D9" s="451">
        <f>D10</f>
        <v>1857.2</v>
      </c>
      <c r="E9" s="451">
        <f>E10</f>
        <v>1852.3</v>
      </c>
      <c r="F9" s="322">
        <f t="shared" si="0"/>
        <v>99.73616196424724</v>
      </c>
    </row>
    <row r="10" spans="1:6" ht="78">
      <c r="A10" s="323" t="s">
        <v>473</v>
      </c>
      <c r="B10" s="320" t="s">
        <v>471</v>
      </c>
      <c r="C10" s="321" t="s">
        <v>281</v>
      </c>
      <c r="D10" s="451">
        <v>1857.2</v>
      </c>
      <c r="E10" s="451">
        <v>1852.3</v>
      </c>
      <c r="F10" s="322">
        <f t="shared" si="0"/>
        <v>99.73616196424724</v>
      </c>
    </row>
    <row r="11" spans="1:6" ht="33.75" customHeight="1">
      <c r="A11" s="324" t="s">
        <v>412</v>
      </c>
      <c r="B11" s="315" t="s">
        <v>101</v>
      </c>
      <c r="C11" s="316" t="s">
        <v>300</v>
      </c>
      <c r="D11" s="450">
        <v>544.8</v>
      </c>
      <c r="E11" s="450">
        <v>534.8</v>
      </c>
      <c r="F11" s="322">
        <f t="shared" si="0"/>
        <v>98.16446402349486</v>
      </c>
    </row>
    <row r="12" spans="1:6" ht="144" customHeight="1">
      <c r="A12" s="325" t="s">
        <v>474</v>
      </c>
      <c r="B12" s="320" t="s">
        <v>101</v>
      </c>
      <c r="C12" s="321" t="s">
        <v>475</v>
      </c>
      <c r="D12" s="452">
        <v>255.8</v>
      </c>
      <c r="E12" s="452">
        <v>246.7</v>
      </c>
      <c r="F12" s="322">
        <f t="shared" si="0"/>
        <v>96.44253322908521</v>
      </c>
    </row>
    <row r="13" spans="1:6" ht="163.5" customHeight="1">
      <c r="A13" s="325" t="s">
        <v>476</v>
      </c>
      <c r="B13" s="320" t="s">
        <v>101</v>
      </c>
      <c r="C13" s="321" t="s">
        <v>477</v>
      </c>
      <c r="D13" s="452">
        <v>1.6</v>
      </c>
      <c r="E13" s="452">
        <v>1.8</v>
      </c>
      <c r="F13" s="322">
        <f t="shared" si="0"/>
        <v>112.5</v>
      </c>
    </row>
    <row r="14" spans="1:6" ht="145.5" customHeight="1">
      <c r="A14" s="325" t="s">
        <v>478</v>
      </c>
      <c r="B14" s="320" t="s">
        <v>101</v>
      </c>
      <c r="C14" s="321" t="s">
        <v>479</v>
      </c>
      <c r="D14" s="452">
        <v>330.1</v>
      </c>
      <c r="E14" s="452">
        <v>331.8</v>
      </c>
      <c r="F14" s="322">
        <f t="shared" si="0"/>
        <v>100.51499545592245</v>
      </c>
    </row>
    <row r="15" spans="1:6" ht="144" customHeight="1">
      <c r="A15" s="325" t="s">
        <v>480</v>
      </c>
      <c r="B15" s="320" t="s">
        <v>101</v>
      </c>
      <c r="C15" s="321" t="s">
        <v>481</v>
      </c>
      <c r="D15" s="452">
        <v>-42.7</v>
      </c>
      <c r="E15" s="452">
        <v>-45.5</v>
      </c>
      <c r="F15" s="322">
        <f t="shared" si="0"/>
        <v>106.55737704918032</v>
      </c>
    </row>
    <row r="16" spans="1:6" ht="15" hidden="1">
      <c r="A16" s="324" t="s">
        <v>482</v>
      </c>
      <c r="B16" s="315" t="s">
        <v>471</v>
      </c>
      <c r="C16" s="316" t="s">
        <v>301</v>
      </c>
      <c r="D16" s="450">
        <f>D17</f>
        <v>0</v>
      </c>
      <c r="E16" s="450">
        <f>E17</f>
        <v>0</v>
      </c>
      <c r="F16" s="322" t="e">
        <f t="shared" si="0"/>
        <v>#DIV/0!</v>
      </c>
    </row>
    <row r="17" spans="1:6" ht="15" hidden="1">
      <c r="A17" s="324" t="s">
        <v>258</v>
      </c>
      <c r="B17" s="315" t="s">
        <v>471</v>
      </c>
      <c r="C17" s="316" t="s">
        <v>483</v>
      </c>
      <c r="D17" s="450">
        <f>D18</f>
        <v>0</v>
      </c>
      <c r="E17" s="450">
        <f>E18</f>
        <v>0</v>
      </c>
      <c r="F17" s="322" t="e">
        <f t="shared" si="0"/>
        <v>#DIV/0!</v>
      </c>
    </row>
    <row r="18" spans="1:6" ht="15" hidden="1">
      <c r="A18" s="325" t="s">
        <v>171</v>
      </c>
      <c r="B18" s="320" t="s">
        <v>471</v>
      </c>
      <c r="C18" s="321" t="s">
        <v>286</v>
      </c>
      <c r="D18" s="451">
        <v>0</v>
      </c>
      <c r="E18" s="451">
        <v>0</v>
      </c>
      <c r="F18" s="322" t="e">
        <f t="shared" si="0"/>
        <v>#DIV/0!</v>
      </c>
    </row>
    <row r="19" spans="1:6" ht="15">
      <c r="A19" s="324" t="s">
        <v>484</v>
      </c>
      <c r="B19" s="315" t="s">
        <v>471</v>
      </c>
      <c r="C19" s="316" t="s">
        <v>302</v>
      </c>
      <c r="D19" s="450">
        <f>D20+D22</f>
        <v>1388.4</v>
      </c>
      <c r="E19" s="450">
        <f>E20+E22</f>
        <v>1378.3</v>
      </c>
      <c r="F19" s="322">
        <f t="shared" si="0"/>
        <v>99.27254393546528</v>
      </c>
    </row>
    <row r="20" spans="1:6" ht="15">
      <c r="A20" s="318" t="s">
        <v>89</v>
      </c>
      <c r="B20" s="315" t="s">
        <v>471</v>
      </c>
      <c r="C20" s="316" t="s">
        <v>485</v>
      </c>
      <c r="D20" s="450">
        <f>D21</f>
        <v>64</v>
      </c>
      <c r="E20" s="450">
        <f>E21</f>
        <v>62</v>
      </c>
      <c r="F20" s="322">
        <f t="shared" si="0"/>
        <v>96.875</v>
      </c>
    </row>
    <row r="21" spans="1:6" ht="52.5" customHeight="1">
      <c r="A21" s="319" t="s">
        <v>227</v>
      </c>
      <c r="B21" s="320" t="s">
        <v>471</v>
      </c>
      <c r="C21" s="321" t="s">
        <v>288</v>
      </c>
      <c r="D21" s="451">
        <v>64</v>
      </c>
      <c r="E21" s="451">
        <v>62</v>
      </c>
      <c r="F21" s="322">
        <f t="shared" si="0"/>
        <v>96.875</v>
      </c>
    </row>
    <row r="22" spans="1:6" ht="15">
      <c r="A22" s="318" t="s">
        <v>384</v>
      </c>
      <c r="B22" s="315" t="s">
        <v>471</v>
      </c>
      <c r="C22" s="316" t="s">
        <v>289</v>
      </c>
      <c r="D22" s="450">
        <f>D23+D25</f>
        <v>1324.4</v>
      </c>
      <c r="E22" s="450">
        <f>E23+E25</f>
        <v>1316.3</v>
      </c>
      <c r="F22" s="322">
        <f t="shared" si="0"/>
        <v>99.38840229537902</v>
      </c>
    </row>
    <row r="23" spans="1:6" ht="15">
      <c r="A23" s="319" t="s">
        <v>486</v>
      </c>
      <c r="B23" s="320" t="s">
        <v>471</v>
      </c>
      <c r="C23" s="321" t="s">
        <v>487</v>
      </c>
      <c r="D23" s="451">
        <f>D24</f>
        <v>1260</v>
      </c>
      <c r="E23" s="451">
        <f>E24</f>
        <v>1253.6</v>
      </c>
      <c r="F23" s="322">
        <f t="shared" si="0"/>
        <v>99.4920634920635</v>
      </c>
    </row>
    <row r="24" spans="1:6" ht="30.75">
      <c r="A24" s="326" t="s">
        <v>187</v>
      </c>
      <c r="B24" s="320" t="s">
        <v>471</v>
      </c>
      <c r="C24" s="321" t="s">
        <v>290</v>
      </c>
      <c r="D24" s="451">
        <v>1260</v>
      </c>
      <c r="E24" s="451">
        <v>1253.6</v>
      </c>
      <c r="F24" s="322">
        <f t="shared" si="0"/>
        <v>99.4920634920635</v>
      </c>
    </row>
    <row r="25" spans="1:6" ht="15">
      <c r="A25" s="326" t="s">
        <v>488</v>
      </c>
      <c r="B25" s="320" t="s">
        <v>471</v>
      </c>
      <c r="C25" s="321" t="s">
        <v>489</v>
      </c>
      <c r="D25" s="451">
        <f>D26</f>
        <v>64.4</v>
      </c>
      <c r="E25" s="451">
        <f>E26</f>
        <v>62.7</v>
      </c>
      <c r="F25" s="322">
        <f t="shared" si="0"/>
        <v>97.36024844720497</v>
      </c>
    </row>
    <row r="26" spans="1:6" ht="30.75">
      <c r="A26" s="326" t="s">
        <v>199</v>
      </c>
      <c r="B26" s="320" t="s">
        <v>471</v>
      </c>
      <c r="C26" s="321" t="s">
        <v>291</v>
      </c>
      <c r="D26" s="451">
        <v>64.4</v>
      </c>
      <c r="E26" s="451">
        <v>62.7</v>
      </c>
      <c r="F26" s="322">
        <f t="shared" si="0"/>
        <v>97.36024844720497</v>
      </c>
    </row>
    <row r="27" spans="1:6" ht="30.75">
      <c r="A27" s="327" t="s">
        <v>205</v>
      </c>
      <c r="B27" s="315" t="s">
        <v>469</v>
      </c>
      <c r="C27" s="316" t="s">
        <v>303</v>
      </c>
      <c r="D27" s="450">
        <f>D28+D31</f>
        <v>136.7</v>
      </c>
      <c r="E27" s="450">
        <f>E28+E31</f>
        <v>136.7</v>
      </c>
      <c r="F27" s="322">
        <f t="shared" si="0"/>
        <v>100</v>
      </c>
    </row>
    <row r="28" spans="1:6" ht="93" hidden="1">
      <c r="A28" s="319" t="s">
        <v>490</v>
      </c>
      <c r="B28" s="320" t="s">
        <v>469</v>
      </c>
      <c r="C28" s="321" t="s">
        <v>491</v>
      </c>
      <c r="D28" s="451">
        <f>D29+D30</f>
        <v>98.3</v>
      </c>
      <c r="E28" s="451">
        <f>E29+E30</f>
        <v>98.3</v>
      </c>
      <c r="F28" s="322">
        <f t="shared" si="0"/>
        <v>100</v>
      </c>
    </row>
    <row r="29" spans="1:6" ht="78" hidden="1">
      <c r="A29" s="325" t="s">
        <v>492</v>
      </c>
      <c r="B29" s="320" t="s">
        <v>493</v>
      </c>
      <c r="C29" s="321" t="s">
        <v>494</v>
      </c>
      <c r="D29" s="451">
        <v>0</v>
      </c>
      <c r="E29" s="451">
        <v>0</v>
      </c>
      <c r="F29" s="322" t="e">
        <f t="shared" si="0"/>
        <v>#DIV/0!</v>
      </c>
    </row>
    <row r="30" spans="1:6" ht="78">
      <c r="A30" s="325" t="s">
        <v>495</v>
      </c>
      <c r="B30" s="320" t="s">
        <v>152</v>
      </c>
      <c r="C30" s="321" t="s">
        <v>496</v>
      </c>
      <c r="D30" s="451">
        <v>98.3</v>
      </c>
      <c r="E30" s="451">
        <v>98.3</v>
      </c>
      <c r="F30" s="322">
        <f t="shared" si="0"/>
        <v>100</v>
      </c>
    </row>
    <row r="31" spans="1:6" ht="78">
      <c r="A31" s="319" t="s">
        <v>497</v>
      </c>
      <c r="B31" s="320" t="s">
        <v>152</v>
      </c>
      <c r="C31" s="321" t="s">
        <v>498</v>
      </c>
      <c r="D31" s="451">
        <v>38.4</v>
      </c>
      <c r="E31" s="451">
        <v>38.4</v>
      </c>
      <c r="F31" s="322">
        <f t="shared" si="0"/>
        <v>100</v>
      </c>
    </row>
    <row r="32" spans="1:6" ht="30.75">
      <c r="A32" s="327" t="s">
        <v>228</v>
      </c>
      <c r="B32" s="315" t="s">
        <v>469</v>
      </c>
      <c r="C32" s="316" t="s">
        <v>304</v>
      </c>
      <c r="D32" s="450">
        <f>D33</f>
        <v>22.6</v>
      </c>
      <c r="E32" s="450">
        <f>E33</f>
        <v>22.6</v>
      </c>
      <c r="F32" s="322">
        <f t="shared" si="0"/>
        <v>100</v>
      </c>
    </row>
    <row r="33" spans="1:6" ht="15">
      <c r="A33" s="327" t="s">
        <v>499</v>
      </c>
      <c r="B33" s="315" t="s">
        <v>152</v>
      </c>
      <c r="C33" s="316" t="s">
        <v>500</v>
      </c>
      <c r="D33" s="450">
        <f>D34</f>
        <v>22.6</v>
      </c>
      <c r="E33" s="450">
        <f>E34</f>
        <v>22.6</v>
      </c>
      <c r="F33" s="322">
        <f t="shared" si="0"/>
        <v>100</v>
      </c>
    </row>
    <row r="34" spans="1:6" ht="15">
      <c r="A34" s="327" t="s">
        <v>501</v>
      </c>
      <c r="B34" s="315" t="s">
        <v>152</v>
      </c>
      <c r="C34" s="316" t="s">
        <v>502</v>
      </c>
      <c r="D34" s="450">
        <f>D35+D36+D37</f>
        <v>22.6</v>
      </c>
      <c r="E34" s="450">
        <f>E35+E36+E37</f>
        <v>22.6</v>
      </c>
      <c r="F34" s="322">
        <f t="shared" si="0"/>
        <v>100</v>
      </c>
    </row>
    <row r="35" spans="1:6" ht="33.75" customHeight="1" hidden="1">
      <c r="A35" s="319" t="s">
        <v>229</v>
      </c>
      <c r="B35" s="320" t="s">
        <v>152</v>
      </c>
      <c r="C35" s="321" t="s">
        <v>293</v>
      </c>
      <c r="D35" s="451">
        <v>0</v>
      </c>
      <c r="E35" s="451">
        <v>0</v>
      </c>
      <c r="F35" s="322" t="e">
        <f t="shared" si="0"/>
        <v>#DIV/0!</v>
      </c>
    </row>
    <row r="36" spans="1:6" ht="30.75">
      <c r="A36" s="319" t="s">
        <v>503</v>
      </c>
      <c r="B36" s="320" t="s">
        <v>152</v>
      </c>
      <c r="C36" s="321" t="s">
        <v>294</v>
      </c>
      <c r="D36" s="451">
        <v>22.5</v>
      </c>
      <c r="E36" s="451">
        <v>22.5</v>
      </c>
      <c r="F36" s="322">
        <f t="shared" si="0"/>
        <v>100</v>
      </c>
    </row>
    <row r="37" spans="1:6" s="328" customFormat="1" ht="30.75">
      <c r="A37" s="319" t="s">
        <v>504</v>
      </c>
      <c r="B37" s="320"/>
      <c r="C37" s="321" t="s">
        <v>505</v>
      </c>
      <c r="D37" s="451">
        <v>0.1</v>
      </c>
      <c r="E37" s="451">
        <v>0.1</v>
      </c>
      <c r="F37" s="322">
        <f t="shared" si="0"/>
        <v>100</v>
      </c>
    </row>
    <row r="38" spans="1:6" ht="30.75" hidden="1">
      <c r="A38" s="327" t="s">
        <v>206</v>
      </c>
      <c r="B38" s="320" t="s">
        <v>469</v>
      </c>
      <c r="C38" s="321" t="s">
        <v>506</v>
      </c>
      <c r="D38" s="451">
        <f>D39</f>
        <v>0</v>
      </c>
      <c r="E38" s="451">
        <f>E39</f>
        <v>0</v>
      </c>
      <c r="F38" s="322" t="e">
        <f t="shared" si="0"/>
        <v>#DIV/0!</v>
      </c>
    </row>
    <row r="39" spans="1:6" ht="114" customHeight="1" hidden="1">
      <c r="A39" s="319" t="s">
        <v>507</v>
      </c>
      <c r="B39" s="320" t="s">
        <v>493</v>
      </c>
      <c r="C39" s="321" t="s">
        <v>508</v>
      </c>
      <c r="D39" s="451">
        <v>0</v>
      </c>
      <c r="E39" s="451">
        <v>0</v>
      </c>
      <c r="F39" s="322" t="e">
        <f t="shared" si="0"/>
        <v>#DIV/0!</v>
      </c>
    </row>
    <row r="40" spans="1:6" ht="20.25" customHeight="1" hidden="1">
      <c r="A40" s="329" t="s">
        <v>231</v>
      </c>
      <c r="B40" s="330">
        <v>950</v>
      </c>
      <c r="C40" s="330" t="s">
        <v>305</v>
      </c>
      <c r="D40" s="453">
        <f>D41</f>
        <v>0</v>
      </c>
      <c r="E40" s="453">
        <f>E41</f>
        <v>0</v>
      </c>
      <c r="F40" s="322" t="e">
        <f t="shared" si="0"/>
        <v>#DIV/0!</v>
      </c>
    </row>
    <row r="41" spans="1:6" ht="30.75" hidden="1">
      <c r="A41" s="331" t="s">
        <v>184</v>
      </c>
      <c r="B41" s="332">
        <v>950</v>
      </c>
      <c r="C41" s="332" t="s">
        <v>509</v>
      </c>
      <c r="D41" s="454">
        <f>D42</f>
        <v>0</v>
      </c>
      <c r="E41" s="454">
        <f>E42</f>
        <v>0</v>
      </c>
      <c r="F41" s="322" t="e">
        <f t="shared" si="0"/>
        <v>#DIV/0!</v>
      </c>
    </row>
    <row r="42" spans="1:6" ht="46.5" hidden="1">
      <c r="A42" s="331" t="s">
        <v>232</v>
      </c>
      <c r="B42" s="332">
        <v>950</v>
      </c>
      <c r="C42" s="332" t="s">
        <v>295</v>
      </c>
      <c r="D42" s="455">
        <v>0</v>
      </c>
      <c r="E42" s="455">
        <v>0</v>
      </c>
      <c r="F42" s="322" t="e">
        <f t="shared" si="0"/>
        <v>#DIV/0!</v>
      </c>
    </row>
    <row r="43" spans="1:6" ht="15" hidden="1">
      <c r="A43" s="333" t="s">
        <v>510</v>
      </c>
      <c r="B43" s="334" t="s">
        <v>152</v>
      </c>
      <c r="C43" s="335" t="s">
        <v>511</v>
      </c>
      <c r="D43" s="455">
        <f>D44</f>
        <v>0</v>
      </c>
      <c r="E43" s="455">
        <f>E44</f>
        <v>0</v>
      </c>
      <c r="F43" s="322" t="e">
        <f t="shared" si="0"/>
        <v>#DIV/0!</v>
      </c>
    </row>
    <row r="44" spans="1:6" ht="15" hidden="1">
      <c r="A44" s="333" t="s">
        <v>512</v>
      </c>
      <c r="B44" s="334" t="s">
        <v>152</v>
      </c>
      <c r="C44" s="335" t="s">
        <v>513</v>
      </c>
      <c r="D44" s="455">
        <f>D45</f>
        <v>0</v>
      </c>
      <c r="E44" s="455">
        <f>E45</f>
        <v>0</v>
      </c>
      <c r="F44" s="322" t="e">
        <f t="shared" si="0"/>
        <v>#DIV/0!</v>
      </c>
    </row>
    <row r="45" spans="1:6" ht="15" hidden="1">
      <c r="A45" s="333" t="s">
        <v>514</v>
      </c>
      <c r="B45" s="334" t="s">
        <v>152</v>
      </c>
      <c r="C45" s="335" t="s">
        <v>515</v>
      </c>
      <c r="D45" s="455"/>
      <c r="E45" s="455"/>
      <c r="F45" s="322" t="e">
        <f t="shared" si="0"/>
        <v>#DIV/0!</v>
      </c>
    </row>
    <row r="46" spans="1:6" ht="15">
      <c r="A46" s="327" t="s">
        <v>389</v>
      </c>
      <c r="B46" s="315" t="s">
        <v>469</v>
      </c>
      <c r="C46" s="316" t="s">
        <v>306</v>
      </c>
      <c r="D46" s="450">
        <f>D47+D70+D74</f>
        <v>8308.6</v>
      </c>
      <c r="E46" s="450">
        <f>E47+E70+E74</f>
        <v>8308.6</v>
      </c>
      <c r="F46" s="322">
        <f t="shared" si="0"/>
        <v>100</v>
      </c>
    </row>
    <row r="47" spans="1:6" ht="30.75">
      <c r="A47" s="319" t="s">
        <v>233</v>
      </c>
      <c r="B47" s="320" t="s">
        <v>469</v>
      </c>
      <c r="C47" s="321" t="s">
        <v>307</v>
      </c>
      <c r="D47" s="451">
        <v>8308.6</v>
      </c>
      <c r="E47" s="451">
        <v>8308.6</v>
      </c>
      <c r="F47" s="322">
        <f t="shared" si="0"/>
        <v>100</v>
      </c>
    </row>
    <row r="48" spans="1:6" ht="30.75">
      <c r="A48" s="326" t="s">
        <v>234</v>
      </c>
      <c r="B48" s="320" t="s">
        <v>469</v>
      </c>
      <c r="C48" s="321" t="s">
        <v>516</v>
      </c>
      <c r="D48" s="451">
        <f>D49</f>
        <v>5580</v>
      </c>
      <c r="E48" s="451">
        <f>E49</f>
        <v>5580</v>
      </c>
      <c r="F48" s="322">
        <f t="shared" si="0"/>
        <v>100</v>
      </c>
    </row>
    <row r="49" spans="1:6" ht="15" hidden="1">
      <c r="A49" s="326" t="s">
        <v>517</v>
      </c>
      <c r="B49" s="320" t="s">
        <v>152</v>
      </c>
      <c r="C49" s="321" t="s">
        <v>518</v>
      </c>
      <c r="D49" s="451">
        <f>D50</f>
        <v>5580</v>
      </c>
      <c r="E49" s="451">
        <f>E50</f>
        <v>5580</v>
      </c>
      <c r="F49" s="322">
        <f t="shared" si="0"/>
        <v>100</v>
      </c>
    </row>
    <row r="50" spans="1:8" ht="30.75">
      <c r="A50" s="319" t="s">
        <v>519</v>
      </c>
      <c r="B50" s="320" t="s">
        <v>152</v>
      </c>
      <c r="C50" s="321" t="s">
        <v>570</v>
      </c>
      <c r="D50" s="451">
        <v>5580</v>
      </c>
      <c r="E50" s="451">
        <v>5580</v>
      </c>
      <c r="F50" s="322">
        <f t="shared" si="0"/>
        <v>100</v>
      </c>
      <c r="H50" s="312">
        <f>2426.3-2261.3</f>
        <v>165</v>
      </c>
    </row>
    <row r="51" spans="1:6" ht="36" customHeight="1">
      <c r="A51" s="336" t="s">
        <v>235</v>
      </c>
      <c r="B51" s="334" t="s">
        <v>469</v>
      </c>
      <c r="C51" s="337" t="s">
        <v>520</v>
      </c>
      <c r="D51" s="456">
        <f>D52+D54</f>
        <v>2202.5</v>
      </c>
      <c r="E51" s="456">
        <f>E52+E54</f>
        <v>2202.5</v>
      </c>
      <c r="F51" s="322">
        <f t="shared" si="0"/>
        <v>100</v>
      </c>
    </row>
    <row r="52" spans="1:6" ht="15">
      <c r="A52" s="338" t="s">
        <v>521</v>
      </c>
      <c r="B52" s="334" t="s">
        <v>152</v>
      </c>
      <c r="C52" s="337" t="s">
        <v>522</v>
      </c>
      <c r="D52" s="456">
        <f>D53</f>
        <v>1573.4</v>
      </c>
      <c r="E52" s="456">
        <f>E53</f>
        <v>1573.4</v>
      </c>
      <c r="F52" s="322">
        <f t="shared" si="0"/>
        <v>100</v>
      </c>
    </row>
    <row r="53" spans="1:6" ht="15">
      <c r="A53" s="338" t="s">
        <v>236</v>
      </c>
      <c r="B53" s="334" t="s">
        <v>152</v>
      </c>
      <c r="C53" s="339" t="s">
        <v>523</v>
      </c>
      <c r="D53" s="456">
        <v>1573.4</v>
      </c>
      <c r="E53" s="456">
        <v>1573.4</v>
      </c>
      <c r="F53" s="322">
        <f t="shared" si="0"/>
        <v>100</v>
      </c>
    </row>
    <row r="54" spans="1:6" ht="30.75">
      <c r="A54" s="338" t="s">
        <v>524</v>
      </c>
      <c r="B54" s="334" t="s">
        <v>152</v>
      </c>
      <c r="C54" s="337" t="s">
        <v>523</v>
      </c>
      <c r="D54" s="456">
        <v>629.1</v>
      </c>
      <c r="E54" s="456">
        <v>629.1</v>
      </c>
      <c r="F54" s="322">
        <f t="shared" si="0"/>
        <v>100</v>
      </c>
    </row>
    <row r="55" spans="1:6" s="340" customFormat="1" ht="30.75" hidden="1">
      <c r="A55" s="338" t="s">
        <v>525</v>
      </c>
      <c r="B55" s="334"/>
      <c r="C55" s="337" t="s">
        <v>526</v>
      </c>
      <c r="D55" s="456"/>
      <c r="E55" s="456"/>
      <c r="F55" s="322" t="e">
        <f t="shared" si="0"/>
        <v>#DIV/0!</v>
      </c>
    </row>
    <row r="56" spans="1:6" s="340" customFormat="1" ht="30.75" hidden="1">
      <c r="A56" s="338" t="s">
        <v>527</v>
      </c>
      <c r="B56" s="334"/>
      <c r="C56" s="337" t="s">
        <v>526</v>
      </c>
      <c r="D56" s="456"/>
      <c r="E56" s="456"/>
      <c r="F56" s="322" t="e">
        <f t="shared" si="0"/>
        <v>#DIV/0!</v>
      </c>
    </row>
    <row r="57" spans="1:6" ht="30.75">
      <c r="A57" s="326" t="s">
        <v>237</v>
      </c>
      <c r="B57" s="320" t="s">
        <v>152</v>
      </c>
      <c r="C57" s="321" t="s">
        <v>528</v>
      </c>
      <c r="D57" s="451">
        <f>D61+D63</f>
        <v>134.79999999999998</v>
      </c>
      <c r="E57" s="451">
        <f>E61+E63</f>
        <v>134.79999999999998</v>
      </c>
      <c r="F57" s="322">
        <f t="shared" si="0"/>
        <v>100</v>
      </c>
    </row>
    <row r="58" spans="1:6" ht="30.75">
      <c r="A58" s="341" t="s">
        <v>529</v>
      </c>
      <c r="B58" s="320" t="s">
        <v>152</v>
      </c>
      <c r="C58" s="321" t="s">
        <v>530</v>
      </c>
      <c r="D58" s="451">
        <f>D59</f>
        <v>0.7</v>
      </c>
      <c r="E58" s="451">
        <f>E59</f>
        <v>0.7</v>
      </c>
      <c r="F58" s="322">
        <f t="shared" si="0"/>
        <v>100</v>
      </c>
    </row>
    <row r="59" spans="1:6" ht="30.75" hidden="1">
      <c r="A59" s="319" t="s">
        <v>239</v>
      </c>
      <c r="B59" s="320" t="s">
        <v>152</v>
      </c>
      <c r="C59" s="321" t="s">
        <v>531</v>
      </c>
      <c r="D59" s="451">
        <f>D60+D61</f>
        <v>0.7</v>
      </c>
      <c r="E59" s="451">
        <f>E60+E61</f>
        <v>0.7</v>
      </c>
      <c r="F59" s="322">
        <f t="shared" si="0"/>
        <v>100</v>
      </c>
    </row>
    <row r="60" spans="1:6" ht="15" hidden="1">
      <c r="A60" s="319" t="s">
        <v>45</v>
      </c>
      <c r="B60" s="320"/>
      <c r="C60" s="321"/>
      <c r="D60" s="451"/>
      <c r="E60" s="451"/>
      <c r="F60" s="322" t="e">
        <f t="shared" si="0"/>
        <v>#DIV/0!</v>
      </c>
    </row>
    <row r="61" spans="1:6" ht="112.5" customHeight="1">
      <c r="A61" s="319" t="s">
        <v>209</v>
      </c>
      <c r="B61" s="320" t="s">
        <v>152</v>
      </c>
      <c r="C61" s="321" t="s">
        <v>531</v>
      </c>
      <c r="D61" s="451">
        <v>0.7</v>
      </c>
      <c r="E61" s="451">
        <v>0.7</v>
      </c>
      <c r="F61" s="322">
        <f t="shared" si="0"/>
        <v>100</v>
      </c>
    </row>
    <row r="62" spans="1:6" ht="46.5" hidden="1">
      <c r="A62" s="326" t="s">
        <v>532</v>
      </c>
      <c r="B62" s="320" t="s">
        <v>152</v>
      </c>
      <c r="C62" s="321" t="s">
        <v>533</v>
      </c>
      <c r="D62" s="451">
        <f>D63</f>
        <v>134.1</v>
      </c>
      <c r="E62" s="451">
        <f>E63</f>
        <v>134.1</v>
      </c>
      <c r="F62" s="322">
        <f t="shared" si="0"/>
        <v>100</v>
      </c>
    </row>
    <row r="63" spans="1:6" ht="49.5" customHeight="1">
      <c r="A63" s="326" t="s">
        <v>238</v>
      </c>
      <c r="B63" s="320" t="s">
        <v>152</v>
      </c>
      <c r="C63" s="321" t="s">
        <v>534</v>
      </c>
      <c r="D63" s="451">
        <v>134.1</v>
      </c>
      <c r="E63" s="451">
        <v>134.1</v>
      </c>
      <c r="F63" s="322">
        <f t="shared" si="0"/>
        <v>100</v>
      </c>
    </row>
    <row r="64" spans="1:6" ht="50.25" hidden="1">
      <c r="A64" s="342" t="s">
        <v>529</v>
      </c>
      <c r="B64" s="320" t="s">
        <v>152</v>
      </c>
      <c r="C64" s="321" t="s">
        <v>535</v>
      </c>
      <c r="D64" s="451">
        <f>D65</f>
        <v>0</v>
      </c>
      <c r="E64" s="451">
        <f>E65</f>
        <v>0</v>
      </c>
      <c r="F64" s="322" t="e">
        <f t="shared" si="0"/>
        <v>#DIV/0!</v>
      </c>
    </row>
    <row r="65" spans="1:6" ht="30.75" hidden="1">
      <c r="A65" s="319" t="s">
        <v>239</v>
      </c>
      <c r="B65" s="320" t="s">
        <v>152</v>
      </c>
      <c r="C65" s="321" t="s">
        <v>536</v>
      </c>
      <c r="D65" s="451">
        <f>D66+D67</f>
        <v>0</v>
      </c>
      <c r="E65" s="451">
        <f>E66+E67</f>
        <v>0</v>
      </c>
      <c r="F65" s="322" t="e">
        <f t="shared" si="0"/>
        <v>#DIV/0!</v>
      </c>
    </row>
    <row r="66" spans="1:6" ht="15" hidden="1">
      <c r="A66" s="319" t="s">
        <v>45</v>
      </c>
      <c r="B66" s="320"/>
      <c r="C66" s="321"/>
      <c r="D66" s="451"/>
      <c r="E66" s="451"/>
      <c r="F66" s="322" t="e">
        <f t="shared" si="0"/>
        <v>#DIV/0!</v>
      </c>
    </row>
    <row r="67" spans="1:6" ht="93" hidden="1">
      <c r="A67" s="319" t="s">
        <v>209</v>
      </c>
      <c r="B67" s="320" t="s">
        <v>152</v>
      </c>
      <c r="C67" s="321" t="s">
        <v>32</v>
      </c>
      <c r="D67" s="451"/>
      <c r="E67" s="451"/>
      <c r="F67" s="322" t="e">
        <f t="shared" si="0"/>
        <v>#DIV/0!</v>
      </c>
    </row>
    <row r="68" spans="1:6" ht="15">
      <c r="A68" s="319" t="s">
        <v>212</v>
      </c>
      <c r="B68" s="320" t="s">
        <v>152</v>
      </c>
      <c r="C68" s="321" t="s">
        <v>537</v>
      </c>
      <c r="D68" s="451">
        <f>D69</f>
        <v>391.3</v>
      </c>
      <c r="E68" s="451">
        <f>E69</f>
        <v>391.3</v>
      </c>
      <c r="F68" s="322">
        <f t="shared" si="0"/>
        <v>100</v>
      </c>
    </row>
    <row r="69" spans="1:6" ht="15">
      <c r="A69" s="319" t="s">
        <v>538</v>
      </c>
      <c r="B69" s="320"/>
      <c r="C69" s="321" t="s">
        <v>539</v>
      </c>
      <c r="D69" s="451">
        <v>391.3</v>
      </c>
      <c r="E69" s="451">
        <v>391.3</v>
      </c>
      <c r="F69" s="322">
        <f t="shared" si="0"/>
        <v>100</v>
      </c>
    </row>
    <row r="70" spans="1:6" ht="15" hidden="1">
      <c r="A70" s="319" t="s">
        <v>207</v>
      </c>
      <c r="B70" s="320" t="s">
        <v>152</v>
      </c>
      <c r="C70" s="321" t="s">
        <v>540</v>
      </c>
      <c r="D70" s="322">
        <f>D71</f>
        <v>0</v>
      </c>
      <c r="E70" s="322">
        <f>E71</f>
        <v>0</v>
      </c>
      <c r="F70" s="317" t="e">
        <f t="shared" si="0"/>
        <v>#DIV/0!</v>
      </c>
    </row>
    <row r="71" spans="1:6" ht="15" hidden="1">
      <c r="A71" s="319" t="s">
        <v>541</v>
      </c>
      <c r="B71" s="320" t="s">
        <v>152</v>
      </c>
      <c r="C71" s="321" t="s">
        <v>542</v>
      </c>
      <c r="D71" s="322"/>
      <c r="E71" s="322"/>
      <c r="F71" s="317" t="e">
        <f t="shared" si="0"/>
        <v>#DIV/0!</v>
      </c>
    </row>
    <row r="72" spans="1:6" ht="15" hidden="1">
      <c r="A72" s="319" t="s">
        <v>391</v>
      </c>
      <c r="B72" s="320" t="s">
        <v>152</v>
      </c>
      <c r="C72" s="321" t="s">
        <v>392</v>
      </c>
      <c r="D72" s="344">
        <f>D73</f>
        <v>0</v>
      </c>
      <c r="E72" s="344">
        <v>0</v>
      </c>
      <c r="F72" s="317" t="e">
        <f>(E72/D72)*100</f>
        <v>#DIV/0!</v>
      </c>
    </row>
    <row r="73" spans="1:6" ht="30.75" hidden="1">
      <c r="A73" s="107" t="s">
        <v>543</v>
      </c>
      <c r="B73" s="86" t="s">
        <v>544</v>
      </c>
      <c r="C73" s="86" t="s">
        <v>546</v>
      </c>
      <c r="D73" s="344">
        <v>0</v>
      </c>
      <c r="E73" s="344">
        <v>0</v>
      </c>
      <c r="F73" s="317" t="e">
        <f>(E73/D73)*100</f>
        <v>#DIV/0!</v>
      </c>
    </row>
    <row r="74" spans="1:6" ht="46.5" hidden="1">
      <c r="A74" s="107" t="s">
        <v>403</v>
      </c>
      <c r="B74" s="86" t="s">
        <v>545</v>
      </c>
      <c r="C74" s="86" t="s">
        <v>547</v>
      </c>
      <c r="D74" s="344">
        <v>0</v>
      </c>
      <c r="E74" s="344">
        <v>0</v>
      </c>
      <c r="F74" s="317" t="e">
        <f>(E74/D74)*100</f>
        <v>#DIV/0!</v>
      </c>
    </row>
    <row r="75" spans="1:6" ht="21" customHeight="1">
      <c r="A75" s="327" t="s">
        <v>393</v>
      </c>
      <c r="B75" s="315"/>
      <c r="C75" s="316"/>
      <c r="D75" s="317">
        <f>D7+D46</f>
        <v>12258.3</v>
      </c>
      <c r="E75" s="317">
        <f>E7+E46</f>
        <v>12233.3</v>
      </c>
      <c r="F75" s="317">
        <f>(E75/D75)*100</f>
        <v>99.79605654943997</v>
      </c>
    </row>
  </sheetData>
  <sheetProtection/>
  <mergeCells count="2">
    <mergeCell ref="B6:C6"/>
    <mergeCell ref="A5:F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553"/>
  <sheetViews>
    <sheetView workbookViewId="0" topLeftCell="A193">
      <selection activeCell="D15" sqref="D15"/>
    </sheetView>
  </sheetViews>
  <sheetFormatPr defaultColWidth="9.125" defaultRowHeight="12.75"/>
  <cols>
    <col min="1" max="1" width="44.50390625" style="1" customWidth="1"/>
    <col min="2" max="2" width="8.375" style="1" hidden="1" customWidth="1"/>
    <col min="3" max="3" width="6.50390625" style="4" customWidth="1"/>
    <col min="4" max="4" width="6.50390625" style="2" customWidth="1"/>
    <col min="5" max="5" width="5.875" style="2" customWidth="1"/>
    <col min="6" max="6" width="17.875" style="1" customWidth="1"/>
    <col min="7" max="7" width="6.375" style="1" customWidth="1"/>
    <col min="8" max="8" width="5.50390625" style="2" hidden="1" customWidth="1"/>
    <col min="9" max="9" width="14.375" style="5" customWidth="1"/>
    <col min="10" max="10" width="10.875" style="1" bestFit="1" customWidth="1"/>
    <col min="11" max="11" width="13.50390625" style="1" customWidth="1"/>
    <col min="12" max="16384" width="9.125" style="1" customWidth="1"/>
  </cols>
  <sheetData>
    <row r="1" spans="4:7" s="8" customFormat="1" ht="47.25" customHeight="1" hidden="1">
      <c r="D1" s="7"/>
      <c r="G1" s="109"/>
    </row>
    <row r="2" spans="4:7" s="8" customFormat="1" ht="12.75" customHeight="1" hidden="1">
      <c r="D2" s="118"/>
      <c r="E2" s="119"/>
      <c r="F2" s="185"/>
      <c r="G2" s="109"/>
    </row>
    <row r="3" spans="4:7" s="8" customFormat="1" ht="12.75" customHeight="1" hidden="1">
      <c r="D3" s="119"/>
      <c r="E3" s="119"/>
      <c r="F3" s="119"/>
      <c r="G3" s="109"/>
    </row>
    <row r="4" spans="4:7" s="8" customFormat="1" ht="12.75" customHeight="1" hidden="1">
      <c r="D4" s="119"/>
      <c r="E4" s="119"/>
      <c r="F4" s="119"/>
      <c r="G4" s="109"/>
    </row>
    <row r="5" spans="4:7" s="8" customFormat="1" ht="12.75" customHeight="1" hidden="1">
      <c r="D5" s="492"/>
      <c r="E5" s="492"/>
      <c r="F5" s="492"/>
      <c r="G5" s="109"/>
    </row>
    <row r="6" spans="4:7" s="8" customFormat="1" ht="12.75" customHeight="1" hidden="1">
      <c r="D6" s="492"/>
      <c r="E6" s="492"/>
      <c r="F6" s="492"/>
      <c r="G6" s="109"/>
    </row>
    <row r="7" spans="1:9" s="8" customFormat="1" ht="13.5" customHeight="1" hidden="1">
      <c r="A7" s="26"/>
      <c r="B7" s="26"/>
      <c r="C7" s="26"/>
      <c r="D7" s="276"/>
      <c r="E7" s="276"/>
      <c r="F7" s="276"/>
      <c r="G7" s="110"/>
      <c r="H7" s="26"/>
      <c r="I7" s="26"/>
    </row>
    <row r="8" spans="1:9" s="8" customFormat="1" ht="12.75" hidden="1">
      <c r="A8" s="26"/>
      <c r="B8" s="26"/>
      <c r="C8" s="26"/>
      <c r="D8" s="493"/>
      <c r="E8" s="493"/>
      <c r="F8" s="493"/>
      <c r="G8" s="493"/>
      <c r="H8" s="493"/>
      <c r="I8" s="493"/>
    </row>
    <row r="9" spans="1:9" s="8" customFormat="1" ht="12.75" hidden="1">
      <c r="A9" s="26"/>
      <c r="B9" s="26"/>
      <c r="C9" s="26"/>
      <c r="D9" s="119"/>
      <c r="E9" s="119"/>
      <c r="F9" s="119"/>
      <c r="G9" s="119"/>
      <c r="H9" s="119"/>
      <c r="I9" s="119"/>
    </row>
    <row r="10" spans="1:9" s="8" customFormat="1" ht="12.75" hidden="1">
      <c r="A10" s="26"/>
      <c r="B10" s="26"/>
      <c r="C10" s="26"/>
      <c r="D10" s="119"/>
      <c r="E10" s="119"/>
      <c r="F10" s="119"/>
      <c r="G10" s="119"/>
      <c r="H10" s="119"/>
      <c r="I10" s="119"/>
    </row>
    <row r="11" spans="1:9" s="8" customFormat="1" ht="12.75" hidden="1">
      <c r="A11" s="26"/>
      <c r="B11" s="26"/>
      <c r="C11" s="26"/>
      <c r="D11" s="492"/>
      <c r="E11" s="492"/>
      <c r="F11" s="492"/>
      <c r="G11" s="492"/>
      <c r="H11" s="492"/>
      <c r="I11" s="492"/>
    </row>
    <row r="12" spans="1:9" s="8" customFormat="1" ht="12.75" hidden="1">
      <c r="A12" s="26"/>
      <c r="B12" s="26"/>
      <c r="C12" s="26"/>
      <c r="D12" s="494"/>
      <c r="E12" s="494"/>
      <c r="F12" s="494"/>
      <c r="G12" s="494"/>
      <c r="H12" s="494"/>
      <c r="I12" s="494"/>
    </row>
    <row r="13" spans="1:9" s="8" customFormat="1" ht="15">
      <c r="A13" s="26"/>
      <c r="B13" s="26"/>
      <c r="C13" s="26"/>
      <c r="D13" s="310"/>
      <c r="E13" s="310"/>
      <c r="F13" s="310"/>
      <c r="G13" s="343" t="s">
        <v>554</v>
      </c>
      <c r="H13" s="343"/>
      <c r="I13" s="343"/>
    </row>
    <row r="14" spans="1:9" s="8" customFormat="1" ht="15">
      <c r="A14" s="26"/>
      <c r="B14" s="26"/>
      <c r="C14" s="26"/>
      <c r="D14" s="310"/>
      <c r="E14" s="310"/>
      <c r="F14" s="310"/>
      <c r="G14" s="343" t="s">
        <v>552</v>
      </c>
      <c r="H14" s="343"/>
      <c r="I14" s="343"/>
    </row>
    <row r="15" spans="1:9" s="8" customFormat="1" ht="15">
      <c r="A15" s="26"/>
      <c r="B15" s="26"/>
      <c r="C15" s="26"/>
      <c r="D15" s="310"/>
      <c r="E15" s="310"/>
      <c r="F15" s="310"/>
      <c r="G15" s="343" t="s">
        <v>553</v>
      </c>
      <c r="H15" s="343"/>
      <c r="I15" s="343"/>
    </row>
    <row r="16" spans="1:9" s="8" customFormat="1" ht="15">
      <c r="A16" s="26"/>
      <c r="B16" s="26"/>
      <c r="C16" s="26"/>
      <c r="D16" s="310"/>
      <c r="E16" s="310"/>
      <c r="F16" s="310"/>
      <c r="G16" s="343" t="s">
        <v>576</v>
      </c>
      <c r="H16" s="343"/>
      <c r="I16" s="343"/>
    </row>
    <row r="17" spans="1:11" ht="39.75" customHeight="1">
      <c r="A17" s="484" t="s">
        <v>557</v>
      </c>
      <c r="B17" s="484"/>
      <c r="C17" s="484"/>
      <c r="D17" s="484"/>
      <c r="E17" s="484"/>
      <c r="F17" s="484"/>
      <c r="G17" s="484"/>
      <c r="H17" s="484"/>
      <c r="I17" s="484"/>
      <c r="J17" s="485"/>
      <c r="K17" s="485"/>
    </row>
    <row r="18" spans="1:9" ht="2.25" customHeight="1" thickBot="1">
      <c r="A18" s="61"/>
      <c r="B18" s="61"/>
      <c r="C18" s="49"/>
      <c r="D18" s="62"/>
      <c r="E18" s="62"/>
      <c r="F18" s="63"/>
      <c r="G18" s="63"/>
      <c r="H18" s="63"/>
      <c r="I18" s="64"/>
    </row>
    <row r="19" spans="1:11" ht="47.25" customHeight="1">
      <c r="A19" s="486" t="s">
        <v>112</v>
      </c>
      <c r="B19" s="353"/>
      <c r="C19" s="487" t="s">
        <v>52</v>
      </c>
      <c r="D19" s="487"/>
      <c r="E19" s="487"/>
      <c r="F19" s="487"/>
      <c r="G19" s="487"/>
      <c r="H19" s="487"/>
      <c r="I19" s="354" t="s">
        <v>463</v>
      </c>
      <c r="J19" s="488" t="s">
        <v>461</v>
      </c>
      <c r="K19" s="490" t="s">
        <v>462</v>
      </c>
    </row>
    <row r="20" spans="1:11" ht="85.5" customHeight="1" thickBot="1">
      <c r="A20" s="486"/>
      <c r="B20" s="353"/>
      <c r="C20" s="354" t="s">
        <v>53</v>
      </c>
      <c r="D20" s="355" t="s">
        <v>49</v>
      </c>
      <c r="E20" s="354" t="s">
        <v>48</v>
      </c>
      <c r="F20" s="354" t="s">
        <v>113</v>
      </c>
      <c r="G20" s="354" t="s">
        <v>51</v>
      </c>
      <c r="H20" s="356" t="s">
        <v>54</v>
      </c>
      <c r="I20" s="354">
        <v>2020</v>
      </c>
      <c r="J20" s="489"/>
      <c r="K20" s="491"/>
    </row>
    <row r="21" spans="1:11" s="3" customFormat="1" ht="23.25" customHeight="1">
      <c r="A21" s="353">
        <v>1</v>
      </c>
      <c r="B21" s="353"/>
      <c r="C21" s="357">
        <v>2</v>
      </c>
      <c r="D21" s="353">
        <v>3</v>
      </c>
      <c r="E21" s="353">
        <v>4</v>
      </c>
      <c r="F21" s="353">
        <v>5</v>
      </c>
      <c r="G21" s="353">
        <v>6</v>
      </c>
      <c r="H21" s="353">
        <v>7</v>
      </c>
      <c r="I21" s="353">
        <v>7</v>
      </c>
      <c r="J21" s="358">
        <v>8</v>
      </c>
      <c r="K21" s="306">
        <v>9</v>
      </c>
    </row>
    <row r="22" spans="1:11" s="4" customFormat="1" ht="18">
      <c r="A22" s="359" t="s">
        <v>425</v>
      </c>
      <c r="B22" s="359"/>
      <c r="C22" s="360" t="s">
        <v>152</v>
      </c>
      <c r="D22" s="360"/>
      <c r="E22" s="360"/>
      <c r="F22" s="360"/>
      <c r="G22" s="361"/>
      <c r="H22" s="361"/>
      <c r="I22" s="362">
        <f>I23+I92+I115+I143+I188+I193+I216+I228+I236+I103</f>
        <v>12616</v>
      </c>
      <c r="J22" s="362">
        <f>J23+J92+J115+J143+J188+J193+J216+J228+J236+J103</f>
        <v>12276.4</v>
      </c>
      <c r="K22" s="307">
        <f>J22*100/I22</f>
        <v>97.30818008877615</v>
      </c>
    </row>
    <row r="23" spans="1:11" s="4" customFormat="1" ht="18">
      <c r="A23" s="359" t="s">
        <v>408</v>
      </c>
      <c r="B23" s="359"/>
      <c r="C23" s="360" t="s">
        <v>152</v>
      </c>
      <c r="D23" s="360" t="s">
        <v>115</v>
      </c>
      <c r="E23" s="360"/>
      <c r="F23" s="360"/>
      <c r="G23" s="361"/>
      <c r="H23" s="361"/>
      <c r="I23" s="362">
        <f>I24+I34+I66+I71</f>
        <v>5302.7</v>
      </c>
      <c r="J23" s="362">
        <f>J24+J34+J66+J71+J61</f>
        <v>5301.7</v>
      </c>
      <c r="K23" s="307">
        <f aca="true" t="shared" si="0" ref="K23:K89">J23*100/I23</f>
        <v>99.98114168253909</v>
      </c>
    </row>
    <row r="24" spans="1:11" ht="69.75">
      <c r="A24" s="363" t="s">
        <v>2</v>
      </c>
      <c r="B24" s="363"/>
      <c r="C24" s="360" t="s">
        <v>152</v>
      </c>
      <c r="D24" s="360" t="s">
        <v>115</v>
      </c>
      <c r="E24" s="360" t="s">
        <v>116</v>
      </c>
      <c r="F24" s="360"/>
      <c r="G24" s="361"/>
      <c r="H24" s="361"/>
      <c r="I24" s="362">
        <f>I25</f>
        <v>1048.5</v>
      </c>
      <c r="J24" s="362">
        <f>J25</f>
        <v>1048.5</v>
      </c>
      <c r="K24" s="307">
        <f t="shared" si="0"/>
        <v>100</v>
      </c>
    </row>
    <row r="25" spans="1:11" ht="52.5">
      <c r="A25" s="363" t="s">
        <v>3</v>
      </c>
      <c r="B25" s="363"/>
      <c r="C25" s="360" t="s">
        <v>152</v>
      </c>
      <c r="D25" s="360" t="s">
        <v>115</v>
      </c>
      <c r="E25" s="360" t="s">
        <v>116</v>
      </c>
      <c r="F25" s="360" t="s">
        <v>359</v>
      </c>
      <c r="G25" s="361"/>
      <c r="H25" s="361"/>
      <c r="I25" s="362">
        <f>I26</f>
        <v>1048.5</v>
      </c>
      <c r="J25" s="362">
        <f>J26</f>
        <v>1048.5</v>
      </c>
      <c r="K25" s="307">
        <f t="shared" si="0"/>
        <v>100</v>
      </c>
    </row>
    <row r="26" spans="1:11" ht="18">
      <c r="A26" s="364" t="s">
        <v>117</v>
      </c>
      <c r="B26" s="364"/>
      <c r="C26" s="360" t="s">
        <v>152</v>
      </c>
      <c r="D26" s="360" t="s">
        <v>115</v>
      </c>
      <c r="E26" s="360" t="s">
        <v>116</v>
      </c>
      <c r="F26" s="360" t="s">
        <v>346</v>
      </c>
      <c r="G26" s="361"/>
      <c r="H26" s="361"/>
      <c r="I26" s="362">
        <f>I27+I29+I31</f>
        <v>1048.5</v>
      </c>
      <c r="J26" s="362">
        <f>J27+J29+J31</f>
        <v>1048.5</v>
      </c>
      <c r="K26" s="307">
        <f t="shared" si="0"/>
        <v>100</v>
      </c>
    </row>
    <row r="27" spans="1:11" ht="36" hidden="1">
      <c r="A27" s="365" t="s">
        <v>348</v>
      </c>
      <c r="B27" s="365"/>
      <c r="C27" s="361" t="s">
        <v>152</v>
      </c>
      <c r="D27" s="361" t="s">
        <v>115</v>
      </c>
      <c r="E27" s="361" t="s">
        <v>116</v>
      </c>
      <c r="F27" s="361" t="s">
        <v>347</v>
      </c>
      <c r="G27" s="361"/>
      <c r="H27" s="361"/>
      <c r="I27" s="366">
        <f>I28</f>
        <v>0</v>
      </c>
      <c r="J27" s="366">
        <f>J28</f>
        <v>0</v>
      </c>
      <c r="K27" s="307" t="e">
        <f t="shared" si="0"/>
        <v>#DIV/0!</v>
      </c>
    </row>
    <row r="28" spans="1:11" ht="126" hidden="1">
      <c r="A28" s="365" t="s">
        <v>100</v>
      </c>
      <c r="B28" s="365"/>
      <c r="C28" s="361" t="s">
        <v>152</v>
      </c>
      <c r="D28" s="361" t="s">
        <v>115</v>
      </c>
      <c r="E28" s="361" t="s">
        <v>116</v>
      </c>
      <c r="F28" s="361" t="s">
        <v>347</v>
      </c>
      <c r="G28" s="361" t="s">
        <v>101</v>
      </c>
      <c r="H28" s="361"/>
      <c r="I28" s="366"/>
      <c r="J28" s="366"/>
      <c r="K28" s="307" t="e">
        <f t="shared" si="0"/>
        <v>#DIV/0!</v>
      </c>
    </row>
    <row r="29" spans="1:11" ht="36">
      <c r="A29" s="367" t="s">
        <v>350</v>
      </c>
      <c r="B29" s="367"/>
      <c r="C29" s="361" t="s">
        <v>152</v>
      </c>
      <c r="D29" s="361" t="s">
        <v>115</v>
      </c>
      <c r="E29" s="361" t="s">
        <v>116</v>
      </c>
      <c r="F29" s="361" t="s">
        <v>349</v>
      </c>
      <c r="G29" s="361"/>
      <c r="H29" s="361"/>
      <c r="I29" s="368">
        <f>I30</f>
        <v>1048.5</v>
      </c>
      <c r="J29" s="368">
        <f>J30</f>
        <v>1048.5</v>
      </c>
      <c r="K29" s="307">
        <f t="shared" si="0"/>
        <v>100</v>
      </c>
    </row>
    <row r="30" spans="1:11" ht="54" customHeight="1">
      <c r="A30" s="369" t="s">
        <v>100</v>
      </c>
      <c r="B30" s="369"/>
      <c r="C30" s="361" t="s">
        <v>152</v>
      </c>
      <c r="D30" s="361" t="s">
        <v>115</v>
      </c>
      <c r="E30" s="361" t="s">
        <v>116</v>
      </c>
      <c r="F30" s="361" t="s">
        <v>349</v>
      </c>
      <c r="G30" s="361" t="s">
        <v>101</v>
      </c>
      <c r="H30" s="361" t="s">
        <v>119</v>
      </c>
      <c r="I30" s="366">
        <f>805.3+243.2</f>
        <v>1048.5</v>
      </c>
      <c r="J30" s="366">
        <v>1048.5</v>
      </c>
      <c r="K30" s="307">
        <f t="shared" si="0"/>
        <v>100</v>
      </c>
    </row>
    <row r="31" spans="1:11" ht="72" hidden="1">
      <c r="A31" s="370" t="s">
        <v>245</v>
      </c>
      <c r="B31" s="370"/>
      <c r="C31" s="361" t="s">
        <v>152</v>
      </c>
      <c r="D31" s="361" t="s">
        <v>115</v>
      </c>
      <c r="E31" s="361" t="s">
        <v>116</v>
      </c>
      <c r="F31" s="361" t="s">
        <v>39</v>
      </c>
      <c r="G31" s="361"/>
      <c r="H31" s="361" t="s">
        <v>120</v>
      </c>
      <c r="I31" s="366">
        <f>I32</f>
        <v>0</v>
      </c>
      <c r="J31" s="366">
        <f>J32</f>
        <v>0</v>
      </c>
      <c r="K31" s="307" t="e">
        <f t="shared" si="0"/>
        <v>#DIV/0!</v>
      </c>
    </row>
    <row r="32" spans="1:11" ht="75.75" customHeight="1" hidden="1">
      <c r="A32" s="369" t="s">
        <v>100</v>
      </c>
      <c r="B32" s="369"/>
      <c r="C32" s="361" t="s">
        <v>152</v>
      </c>
      <c r="D32" s="361" t="s">
        <v>115</v>
      </c>
      <c r="E32" s="361" t="s">
        <v>116</v>
      </c>
      <c r="F32" s="361" t="s">
        <v>39</v>
      </c>
      <c r="G32" s="361" t="s">
        <v>101</v>
      </c>
      <c r="H32" s="361" t="s">
        <v>121</v>
      </c>
      <c r="I32" s="371"/>
      <c r="J32" s="371"/>
      <c r="K32" s="307" t="e">
        <f t="shared" si="0"/>
        <v>#DIV/0!</v>
      </c>
    </row>
    <row r="33" spans="1:11" ht="36" hidden="1">
      <c r="A33" s="367" t="s">
        <v>122</v>
      </c>
      <c r="B33" s="367"/>
      <c r="C33" s="361" t="s">
        <v>152</v>
      </c>
      <c r="D33" s="361" t="s">
        <v>115</v>
      </c>
      <c r="E33" s="361" t="s">
        <v>116</v>
      </c>
      <c r="F33" s="361" t="s">
        <v>4</v>
      </c>
      <c r="G33" s="361" t="s">
        <v>101</v>
      </c>
      <c r="H33" s="361" t="s">
        <v>123</v>
      </c>
      <c r="I33" s="371"/>
      <c r="J33" s="371"/>
      <c r="K33" s="307" t="e">
        <f t="shared" si="0"/>
        <v>#DIV/0!</v>
      </c>
    </row>
    <row r="34" spans="1:11" s="10" customFormat="1" ht="54.75" customHeight="1">
      <c r="A34" s="359" t="s">
        <v>6</v>
      </c>
      <c r="B34" s="359"/>
      <c r="C34" s="360" t="s">
        <v>152</v>
      </c>
      <c r="D34" s="360" t="s">
        <v>115</v>
      </c>
      <c r="E34" s="360" t="s">
        <v>126</v>
      </c>
      <c r="F34" s="360"/>
      <c r="G34" s="360"/>
      <c r="H34" s="360"/>
      <c r="I34" s="372">
        <f>I38+I35</f>
        <v>4241.7</v>
      </c>
      <c r="J34" s="372">
        <f>J38+J35</f>
        <v>4241.7</v>
      </c>
      <c r="K34" s="307">
        <f t="shared" si="0"/>
        <v>100</v>
      </c>
    </row>
    <row r="35" spans="1:11" s="10" customFormat="1" ht="32.25" customHeight="1">
      <c r="A35" s="365" t="s">
        <v>358</v>
      </c>
      <c r="B35" s="359"/>
      <c r="C35" s="360" t="s">
        <v>152</v>
      </c>
      <c r="D35" s="360" t="s">
        <v>115</v>
      </c>
      <c r="E35" s="360" t="s">
        <v>126</v>
      </c>
      <c r="F35" s="361" t="s">
        <v>360</v>
      </c>
      <c r="G35" s="360"/>
      <c r="H35" s="360"/>
      <c r="I35" s="372">
        <v>0.7</v>
      </c>
      <c r="J35" s="372">
        <v>0.7</v>
      </c>
      <c r="K35" s="307">
        <f t="shared" si="0"/>
        <v>100</v>
      </c>
    </row>
    <row r="36" spans="1:11" s="10" customFormat="1" ht="81.75" customHeight="1">
      <c r="A36" s="373" t="s">
        <v>213</v>
      </c>
      <c r="B36" s="359"/>
      <c r="C36" s="360" t="s">
        <v>152</v>
      </c>
      <c r="D36" s="360" t="s">
        <v>115</v>
      </c>
      <c r="E36" s="360" t="s">
        <v>126</v>
      </c>
      <c r="F36" s="361" t="s">
        <v>361</v>
      </c>
      <c r="G36" s="360"/>
      <c r="H36" s="360"/>
      <c r="I36" s="372">
        <v>0.7</v>
      </c>
      <c r="J36" s="372">
        <v>0.7</v>
      </c>
      <c r="K36" s="307">
        <f t="shared" si="0"/>
        <v>100</v>
      </c>
    </row>
    <row r="37" spans="1:11" s="10" customFormat="1" ht="28.5" customHeight="1">
      <c r="A37" s="367" t="s">
        <v>215</v>
      </c>
      <c r="B37" s="359"/>
      <c r="C37" s="360" t="s">
        <v>152</v>
      </c>
      <c r="D37" s="360" t="s">
        <v>115</v>
      </c>
      <c r="E37" s="360" t="s">
        <v>126</v>
      </c>
      <c r="F37" s="361" t="s">
        <v>361</v>
      </c>
      <c r="G37" s="360" t="s">
        <v>119</v>
      </c>
      <c r="H37" s="360"/>
      <c r="I37" s="372">
        <v>0.7</v>
      </c>
      <c r="J37" s="372">
        <v>0.7</v>
      </c>
      <c r="K37" s="307">
        <f t="shared" si="0"/>
        <v>100</v>
      </c>
    </row>
    <row r="38" spans="1:11" s="10" customFormat="1" ht="51.75">
      <c r="A38" s="363" t="s">
        <v>3</v>
      </c>
      <c r="B38" s="363"/>
      <c r="C38" s="360" t="s">
        <v>152</v>
      </c>
      <c r="D38" s="360" t="s">
        <v>115</v>
      </c>
      <c r="E38" s="360" t="s">
        <v>126</v>
      </c>
      <c r="F38" s="360" t="s">
        <v>359</v>
      </c>
      <c r="G38" s="360"/>
      <c r="H38" s="374"/>
      <c r="I38" s="362">
        <f>I39</f>
        <v>4241</v>
      </c>
      <c r="J38" s="362">
        <v>4241</v>
      </c>
      <c r="K38" s="307">
        <f t="shared" si="0"/>
        <v>100</v>
      </c>
    </row>
    <row r="39" spans="1:11" ht="18">
      <c r="A39" s="365" t="s">
        <v>127</v>
      </c>
      <c r="B39" s="365"/>
      <c r="C39" s="361" t="s">
        <v>152</v>
      </c>
      <c r="D39" s="361" t="s">
        <v>115</v>
      </c>
      <c r="E39" s="361" t="s">
        <v>126</v>
      </c>
      <c r="F39" s="361" t="s">
        <v>351</v>
      </c>
      <c r="G39" s="361"/>
      <c r="H39" s="375"/>
      <c r="I39" s="371">
        <f>I40+I45+I58</f>
        <v>4241</v>
      </c>
      <c r="J39" s="371">
        <f>J40+J45+J58</f>
        <v>4240.9</v>
      </c>
      <c r="K39" s="307">
        <f t="shared" si="0"/>
        <v>99.99764206555056</v>
      </c>
    </row>
    <row r="40" spans="1:11" ht="36" hidden="1">
      <c r="A40" s="365" t="s">
        <v>348</v>
      </c>
      <c r="B40" s="365"/>
      <c r="C40" s="361" t="s">
        <v>152</v>
      </c>
      <c r="D40" s="361" t="s">
        <v>115</v>
      </c>
      <c r="E40" s="361" t="s">
        <v>126</v>
      </c>
      <c r="F40" s="361" t="s">
        <v>352</v>
      </c>
      <c r="G40" s="361"/>
      <c r="H40" s="361"/>
      <c r="I40" s="368">
        <f>I41</f>
        <v>0</v>
      </c>
      <c r="J40" s="368">
        <f>J41</f>
        <v>0</v>
      </c>
      <c r="K40" s="307" t="e">
        <f t="shared" si="0"/>
        <v>#DIV/0!</v>
      </c>
    </row>
    <row r="41" spans="1:11" ht="82.5" customHeight="1" hidden="1">
      <c r="A41" s="369" t="s">
        <v>100</v>
      </c>
      <c r="B41" s="369"/>
      <c r="C41" s="361" t="s">
        <v>152</v>
      </c>
      <c r="D41" s="361" t="s">
        <v>115</v>
      </c>
      <c r="E41" s="361" t="s">
        <v>126</v>
      </c>
      <c r="F41" s="361" t="s">
        <v>352</v>
      </c>
      <c r="G41" s="361" t="s">
        <v>101</v>
      </c>
      <c r="H41" s="361" t="s">
        <v>119</v>
      </c>
      <c r="I41" s="368"/>
      <c r="J41" s="368"/>
      <c r="K41" s="307" t="e">
        <f t="shared" si="0"/>
        <v>#DIV/0!</v>
      </c>
    </row>
    <row r="42" spans="1:11" ht="36" hidden="1">
      <c r="A42" s="365" t="s">
        <v>348</v>
      </c>
      <c r="B42" s="365"/>
      <c r="C42" s="361" t="s">
        <v>152</v>
      </c>
      <c r="D42" s="361" t="s">
        <v>115</v>
      </c>
      <c r="E42" s="361" t="s">
        <v>126</v>
      </c>
      <c r="F42" s="361" t="s">
        <v>353</v>
      </c>
      <c r="G42" s="361" t="s">
        <v>101</v>
      </c>
      <c r="H42" s="361" t="s">
        <v>120</v>
      </c>
      <c r="I42" s="368" t="s">
        <v>175</v>
      </c>
      <c r="J42" s="368" t="s">
        <v>175</v>
      </c>
      <c r="K42" s="307">
        <f t="shared" si="0"/>
        <v>100</v>
      </c>
    </row>
    <row r="43" spans="1:11" ht="36" hidden="1">
      <c r="A43" s="367" t="s">
        <v>350</v>
      </c>
      <c r="B43" s="367"/>
      <c r="C43" s="361" t="s">
        <v>152</v>
      </c>
      <c r="D43" s="361" t="s">
        <v>115</v>
      </c>
      <c r="E43" s="361" t="s">
        <v>126</v>
      </c>
      <c r="F43" s="361" t="s">
        <v>354</v>
      </c>
      <c r="G43" s="361" t="s">
        <v>101</v>
      </c>
      <c r="H43" s="361" t="s">
        <v>121</v>
      </c>
      <c r="I43" s="368" t="s">
        <v>176</v>
      </c>
      <c r="J43" s="368" t="s">
        <v>176</v>
      </c>
      <c r="K43" s="307">
        <f t="shared" si="0"/>
        <v>100</v>
      </c>
    </row>
    <row r="44" spans="1:11" ht="36" hidden="1">
      <c r="A44" s="365" t="s">
        <v>348</v>
      </c>
      <c r="B44" s="365"/>
      <c r="C44" s="361" t="s">
        <v>152</v>
      </c>
      <c r="D44" s="361" t="s">
        <v>115</v>
      </c>
      <c r="E44" s="361" t="s">
        <v>126</v>
      </c>
      <c r="F44" s="361" t="s">
        <v>355</v>
      </c>
      <c r="G44" s="361" t="s">
        <v>101</v>
      </c>
      <c r="H44" s="361" t="s">
        <v>123</v>
      </c>
      <c r="I44" s="368" t="s">
        <v>177</v>
      </c>
      <c r="J44" s="368" t="s">
        <v>177</v>
      </c>
      <c r="K44" s="307">
        <f t="shared" si="0"/>
        <v>100</v>
      </c>
    </row>
    <row r="45" spans="1:11" ht="36">
      <c r="A45" s="367" t="s">
        <v>350</v>
      </c>
      <c r="B45" s="367"/>
      <c r="C45" s="361" t="s">
        <v>152</v>
      </c>
      <c r="D45" s="361" t="s">
        <v>115</v>
      </c>
      <c r="E45" s="361" t="s">
        <v>126</v>
      </c>
      <c r="F45" s="361" t="s">
        <v>356</v>
      </c>
      <c r="G45" s="361"/>
      <c r="H45" s="361"/>
      <c r="I45" s="368">
        <f>I46+I47+I57+I65</f>
        <v>4241</v>
      </c>
      <c r="J45" s="368">
        <f>J46+J47+J57+J65</f>
        <v>4240.9</v>
      </c>
      <c r="K45" s="307">
        <f t="shared" si="0"/>
        <v>99.99764206555056</v>
      </c>
    </row>
    <row r="46" spans="1:11" ht="53.25" customHeight="1">
      <c r="A46" s="369" t="s">
        <v>100</v>
      </c>
      <c r="B46" s="369"/>
      <c r="C46" s="361" t="s">
        <v>152</v>
      </c>
      <c r="D46" s="361" t="s">
        <v>115</v>
      </c>
      <c r="E46" s="361" t="s">
        <v>126</v>
      </c>
      <c r="F46" s="361" t="s">
        <v>356</v>
      </c>
      <c r="G46" s="361" t="s">
        <v>101</v>
      </c>
      <c r="H46" s="361"/>
      <c r="I46" s="368">
        <f>2809.1+843.2</f>
        <v>3652.3</v>
      </c>
      <c r="J46" s="368">
        <v>3652.2</v>
      </c>
      <c r="K46" s="307">
        <f t="shared" si="0"/>
        <v>99.99726199928811</v>
      </c>
    </row>
    <row r="47" spans="1:11" ht="54">
      <c r="A47" s="367" t="s">
        <v>215</v>
      </c>
      <c r="B47" s="367"/>
      <c r="C47" s="361" t="s">
        <v>152</v>
      </c>
      <c r="D47" s="361" t="s">
        <v>115</v>
      </c>
      <c r="E47" s="361" t="s">
        <v>126</v>
      </c>
      <c r="F47" s="361" t="s">
        <v>356</v>
      </c>
      <c r="G47" s="361" t="s">
        <v>119</v>
      </c>
      <c r="H47" s="361"/>
      <c r="I47" s="368">
        <v>558.5</v>
      </c>
      <c r="J47" s="368">
        <v>558.5</v>
      </c>
      <c r="K47" s="307">
        <f t="shared" si="0"/>
        <v>100</v>
      </c>
    </row>
    <row r="48" spans="1:11" ht="18" hidden="1">
      <c r="A48" s="367" t="s">
        <v>5</v>
      </c>
      <c r="B48" s="367"/>
      <c r="C48" s="361" t="s">
        <v>152</v>
      </c>
      <c r="D48" s="361" t="s">
        <v>115</v>
      </c>
      <c r="E48" s="361" t="s">
        <v>126</v>
      </c>
      <c r="F48" s="361" t="s">
        <v>356</v>
      </c>
      <c r="G48" s="361" t="s">
        <v>119</v>
      </c>
      <c r="H48" s="361" t="s">
        <v>119</v>
      </c>
      <c r="I48" s="368" t="s">
        <v>178</v>
      </c>
      <c r="J48" s="368" t="s">
        <v>178</v>
      </c>
      <c r="K48" s="307">
        <f t="shared" si="0"/>
        <v>100</v>
      </c>
    </row>
    <row r="49" spans="1:11" ht="18" hidden="1">
      <c r="A49" s="367" t="s">
        <v>128</v>
      </c>
      <c r="B49" s="367"/>
      <c r="C49" s="361" t="s">
        <v>152</v>
      </c>
      <c r="D49" s="361" t="s">
        <v>115</v>
      </c>
      <c r="E49" s="361" t="s">
        <v>126</v>
      </c>
      <c r="F49" s="361" t="s">
        <v>356</v>
      </c>
      <c r="G49" s="361" t="s">
        <v>119</v>
      </c>
      <c r="H49" s="361" t="s">
        <v>129</v>
      </c>
      <c r="I49" s="368" t="s">
        <v>178</v>
      </c>
      <c r="J49" s="368" t="s">
        <v>178</v>
      </c>
      <c r="K49" s="307">
        <f t="shared" si="0"/>
        <v>100</v>
      </c>
    </row>
    <row r="50" spans="1:11" ht="18" hidden="1">
      <c r="A50" s="367" t="s">
        <v>130</v>
      </c>
      <c r="B50" s="367"/>
      <c r="C50" s="361" t="s">
        <v>152</v>
      </c>
      <c r="D50" s="361" t="s">
        <v>115</v>
      </c>
      <c r="E50" s="361" t="s">
        <v>126</v>
      </c>
      <c r="F50" s="361" t="s">
        <v>356</v>
      </c>
      <c r="G50" s="361" t="s">
        <v>119</v>
      </c>
      <c r="H50" s="361" t="s">
        <v>131</v>
      </c>
      <c r="I50" s="368" t="s">
        <v>179</v>
      </c>
      <c r="J50" s="368" t="s">
        <v>179</v>
      </c>
      <c r="K50" s="307">
        <f t="shared" si="0"/>
        <v>100</v>
      </c>
    </row>
    <row r="51" spans="1:11" ht="18" hidden="1">
      <c r="A51" s="365" t="s">
        <v>132</v>
      </c>
      <c r="B51" s="365"/>
      <c r="C51" s="361" t="s">
        <v>152</v>
      </c>
      <c r="D51" s="361" t="s">
        <v>115</v>
      </c>
      <c r="E51" s="361" t="s">
        <v>126</v>
      </c>
      <c r="F51" s="361" t="s">
        <v>356</v>
      </c>
      <c r="G51" s="361" t="s">
        <v>119</v>
      </c>
      <c r="H51" s="375">
        <v>223</v>
      </c>
      <c r="I51" s="376">
        <v>132.1</v>
      </c>
      <c r="J51" s="376">
        <v>132.1</v>
      </c>
      <c r="K51" s="307">
        <f t="shared" si="0"/>
        <v>100</v>
      </c>
    </row>
    <row r="52" spans="1:11" ht="36" hidden="1">
      <c r="A52" s="365" t="s">
        <v>133</v>
      </c>
      <c r="B52" s="365"/>
      <c r="C52" s="361" t="s">
        <v>152</v>
      </c>
      <c r="D52" s="361" t="s">
        <v>115</v>
      </c>
      <c r="E52" s="361" t="s">
        <v>126</v>
      </c>
      <c r="F52" s="361" t="s">
        <v>356</v>
      </c>
      <c r="G52" s="361" t="s">
        <v>119</v>
      </c>
      <c r="H52" s="375">
        <v>225</v>
      </c>
      <c r="I52" s="376">
        <v>41.5</v>
      </c>
      <c r="J52" s="376">
        <v>41.5</v>
      </c>
      <c r="K52" s="307">
        <f t="shared" si="0"/>
        <v>100</v>
      </c>
    </row>
    <row r="53" spans="1:11" ht="18" hidden="1">
      <c r="A53" s="365" t="s">
        <v>134</v>
      </c>
      <c r="B53" s="365"/>
      <c r="C53" s="361" t="s">
        <v>152</v>
      </c>
      <c r="D53" s="361" t="s">
        <v>115</v>
      </c>
      <c r="E53" s="361" t="s">
        <v>126</v>
      </c>
      <c r="F53" s="361" t="s">
        <v>356</v>
      </c>
      <c r="G53" s="361" t="s">
        <v>119</v>
      </c>
      <c r="H53" s="361" t="s">
        <v>135</v>
      </c>
      <c r="I53" s="368" t="s">
        <v>180</v>
      </c>
      <c r="J53" s="368" t="s">
        <v>180</v>
      </c>
      <c r="K53" s="307">
        <f t="shared" si="0"/>
        <v>100</v>
      </c>
    </row>
    <row r="54" spans="1:11" ht="18" hidden="1">
      <c r="A54" s="377" t="s">
        <v>7</v>
      </c>
      <c r="B54" s="377"/>
      <c r="C54" s="361" t="s">
        <v>152</v>
      </c>
      <c r="D54" s="361" t="s">
        <v>115</v>
      </c>
      <c r="E54" s="361" t="s">
        <v>126</v>
      </c>
      <c r="F54" s="361" t="s">
        <v>356</v>
      </c>
      <c r="G54" s="361" t="s">
        <v>119</v>
      </c>
      <c r="H54" s="361" t="s">
        <v>138</v>
      </c>
      <c r="I54" s="368" t="s">
        <v>181</v>
      </c>
      <c r="J54" s="368" t="s">
        <v>181</v>
      </c>
      <c r="K54" s="307">
        <f t="shared" si="0"/>
        <v>100</v>
      </c>
    </row>
    <row r="55" spans="1:11" ht="36" hidden="1">
      <c r="A55" s="377" t="s">
        <v>139</v>
      </c>
      <c r="B55" s="377"/>
      <c r="C55" s="361" t="s">
        <v>152</v>
      </c>
      <c r="D55" s="361" t="s">
        <v>115</v>
      </c>
      <c r="E55" s="361" t="s">
        <v>126</v>
      </c>
      <c r="F55" s="361" t="s">
        <v>356</v>
      </c>
      <c r="G55" s="361" t="s">
        <v>119</v>
      </c>
      <c r="H55" s="361" t="s">
        <v>140</v>
      </c>
      <c r="I55" s="368" t="s">
        <v>181</v>
      </c>
      <c r="J55" s="368" t="s">
        <v>181</v>
      </c>
      <c r="K55" s="307">
        <f t="shared" si="0"/>
        <v>100</v>
      </c>
    </row>
    <row r="56" spans="1:11" ht="36" hidden="1">
      <c r="A56" s="367" t="s">
        <v>141</v>
      </c>
      <c r="B56" s="367"/>
      <c r="C56" s="361" t="s">
        <v>152</v>
      </c>
      <c r="D56" s="361" t="s">
        <v>115</v>
      </c>
      <c r="E56" s="361" t="s">
        <v>126</v>
      </c>
      <c r="F56" s="361" t="s">
        <v>356</v>
      </c>
      <c r="G56" s="361" t="s">
        <v>119</v>
      </c>
      <c r="H56" s="361" t="s">
        <v>142</v>
      </c>
      <c r="I56" s="368">
        <v>2</v>
      </c>
      <c r="J56" s="368">
        <v>2</v>
      </c>
      <c r="K56" s="307">
        <f t="shared" si="0"/>
        <v>100</v>
      </c>
    </row>
    <row r="57" spans="1:11" ht="18">
      <c r="A57" s="365" t="s">
        <v>103</v>
      </c>
      <c r="B57" s="365"/>
      <c r="C57" s="361" t="s">
        <v>152</v>
      </c>
      <c r="D57" s="361" t="s">
        <v>115</v>
      </c>
      <c r="E57" s="361" t="s">
        <v>126</v>
      </c>
      <c r="F57" s="361" t="s">
        <v>356</v>
      </c>
      <c r="G57" s="361" t="s">
        <v>104</v>
      </c>
      <c r="H57" s="361"/>
      <c r="I57" s="366">
        <v>30.2</v>
      </c>
      <c r="J57" s="366">
        <v>30.2</v>
      </c>
      <c r="K57" s="307">
        <f t="shared" si="0"/>
        <v>100</v>
      </c>
    </row>
    <row r="58" spans="1:11" s="155" customFormat="1" ht="72" hidden="1">
      <c r="A58" s="370" t="s">
        <v>245</v>
      </c>
      <c r="B58" s="370"/>
      <c r="C58" s="361" t="s">
        <v>152</v>
      </c>
      <c r="D58" s="361" t="s">
        <v>115</v>
      </c>
      <c r="E58" s="361" t="s">
        <v>126</v>
      </c>
      <c r="F58" s="361" t="s">
        <v>246</v>
      </c>
      <c r="G58" s="361"/>
      <c r="H58" s="361"/>
      <c r="I58" s="366">
        <f>I59+I60</f>
        <v>0</v>
      </c>
      <c r="J58" s="366">
        <f>J59+J60</f>
        <v>0</v>
      </c>
      <c r="K58" s="307" t="e">
        <f t="shared" si="0"/>
        <v>#DIV/0!</v>
      </c>
    </row>
    <row r="59" spans="1:11" s="155" customFormat="1" ht="62.25" customHeight="1" hidden="1">
      <c r="A59" s="369" t="s">
        <v>100</v>
      </c>
      <c r="B59" s="369"/>
      <c r="C59" s="361" t="s">
        <v>152</v>
      </c>
      <c r="D59" s="361" t="s">
        <v>115</v>
      </c>
      <c r="E59" s="361" t="s">
        <v>126</v>
      </c>
      <c r="F59" s="361" t="s">
        <v>246</v>
      </c>
      <c r="G59" s="361" t="s">
        <v>101</v>
      </c>
      <c r="H59" s="361"/>
      <c r="I59" s="368"/>
      <c r="J59" s="368"/>
      <c r="K59" s="307" t="e">
        <f t="shared" si="0"/>
        <v>#DIV/0!</v>
      </c>
    </row>
    <row r="60" spans="1:11" s="155" customFormat="1" ht="33" customHeight="1" hidden="1">
      <c r="A60" s="367" t="s">
        <v>215</v>
      </c>
      <c r="B60" s="367"/>
      <c r="C60" s="361" t="s">
        <v>152</v>
      </c>
      <c r="D60" s="361" t="s">
        <v>115</v>
      </c>
      <c r="E60" s="361" t="s">
        <v>126</v>
      </c>
      <c r="F60" s="361" t="s">
        <v>246</v>
      </c>
      <c r="G60" s="361" t="s">
        <v>119</v>
      </c>
      <c r="H60" s="361"/>
      <c r="I60" s="368"/>
      <c r="J60" s="368"/>
      <c r="K60" s="307" t="e">
        <f t="shared" si="0"/>
        <v>#DIV/0!</v>
      </c>
    </row>
    <row r="61" spans="1:11" ht="35.25" hidden="1">
      <c r="A61" s="359" t="s">
        <v>47</v>
      </c>
      <c r="B61" s="359"/>
      <c r="C61" s="360" t="s">
        <v>152</v>
      </c>
      <c r="D61" s="360" t="s">
        <v>115</v>
      </c>
      <c r="E61" s="360" t="s">
        <v>162</v>
      </c>
      <c r="F61" s="360"/>
      <c r="G61" s="360"/>
      <c r="H61" s="361"/>
      <c r="I61" s="378">
        <f aca="true" t="shared" si="1" ref="I61:J63">I62</f>
        <v>0</v>
      </c>
      <c r="J61" s="378">
        <f t="shared" si="1"/>
        <v>0</v>
      </c>
      <c r="K61" s="307" t="e">
        <f t="shared" si="0"/>
        <v>#DIV/0!</v>
      </c>
    </row>
    <row r="62" spans="1:11" ht="18" hidden="1">
      <c r="A62" s="367" t="s">
        <v>182</v>
      </c>
      <c r="B62" s="367"/>
      <c r="C62" s="361" t="s">
        <v>152</v>
      </c>
      <c r="D62" s="361" t="s">
        <v>115</v>
      </c>
      <c r="E62" s="361" t="s">
        <v>162</v>
      </c>
      <c r="F62" s="361" t="s">
        <v>277</v>
      </c>
      <c r="G62" s="361"/>
      <c r="H62" s="361"/>
      <c r="I62" s="371">
        <f t="shared" si="1"/>
        <v>0</v>
      </c>
      <c r="J62" s="371">
        <f t="shared" si="1"/>
        <v>0</v>
      </c>
      <c r="K62" s="307" t="e">
        <f t="shared" si="0"/>
        <v>#DIV/0!</v>
      </c>
    </row>
    <row r="63" spans="1:11" ht="36" hidden="1">
      <c r="A63" s="367" t="s">
        <v>247</v>
      </c>
      <c r="B63" s="367"/>
      <c r="C63" s="361" t="s">
        <v>152</v>
      </c>
      <c r="D63" s="361" t="s">
        <v>115</v>
      </c>
      <c r="E63" s="361" t="s">
        <v>162</v>
      </c>
      <c r="F63" s="361" t="s">
        <v>250</v>
      </c>
      <c r="G63" s="361"/>
      <c r="H63" s="361"/>
      <c r="I63" s="371">
        <f t="shared" si="1"/>
        <v>0</v>
      </c>
      <c r="J63" s="371">
        <f t="shared" si="1"/>
        <v>0</v>
      </c>
      <c r="K63" s="307" t="e">
        <f t="shared" si="0"/>
        <v>#DIV/0!</v>
      </c>
    </row>
    <row r="64" spans="1:11" ht="18" hidden="1">
      <c r="A64" s="367" t="s">
        <v>103</v>
      </c>
      <c r="B64" s="367"/>
      <c r="C64" s="361" t="s">
        <v>152</v>
      </c>
      <c r="D64" s="361" t="s">
        <v>115</v>
      </c>
      <c r="E64" s="361" t="s">
        <v>162</v>
      </c>
      <c r="F64" s="361" t="s">
        <v>250</v>
      </c>
      <c r="G64" s="361" t="s">
        <v>104</v>
      </c>
      <c r="H64" s="361"/>
      <c r="I64" s="371"/>
      <c r="J64" s="371"/>
      <c r="K64" s="307" t="e">
        <f t="shared" si="0"/>
        <v>#DIV/0!</v>
      </c>
    </row>
    <row r="65" spans="1:11" ht="18" hidden="1">
      <c r="A65" s="379" t="s">
        <v>445</v>
      </c>
      <c r="B65" s="367"/>
      <c r="C65" s="361"/>
      <c r="D65" s="361" t="s">
        <v>115</v>
      </c>
      <c r="E65" s="361" t="s">
        <v>126</v>
      </c>
      <c r="F65" s="361" t="s">
        <v>356</v>
      </c>
      <c r="G65" s="361" t="s">
        <v>138</v>
      </c>
      <c r="H65" s="361"/>
      <c r="I65" s="371">
        <v>0</v>
      </c>
      <c r="J65" s="371">
        <v>0</v>
      </c>
      <c r="K65" s="307" t="e">
        <f t="shared" si="0"/>
        <v>#DIV/0!</v>
      </c>
    </row>
    <row r="66" spans="1:11" s="10" customFormat="1" ht="17.25">
      <c r="A66" s="359" t="s">
        <v>149</v>
      </c>
      <c r="B66" s="359"/>
      <c r="C66" s="360" t="s">
        <v>152</v>
      </c>
      <c r="D66" s="360" t="s">
        <v>115</v>
      </c>
      <c r="E66" s="360" t="s">
        <v>144</v>
      </c>
      <c r="F66" s="360"/>
      <c r="G66" s="360"/>
      <c r="H66" s="360"/>
      <c r="I66" s="372">
        <f>I67</f>
        <v>1</v>
      </c>
      <c r="J66" s="372">
        <f>J67</f>
        <v>0</v>
      </c>
      <c r="K66" s="307">
        <f t="shared" si="0"/>
        <v>0</v>
      </c>
    </row>
    <row r="67" spans="1:11" ht="18">
      <c r="A67" s="365" t="s">
        <v>149</v>
      </c>
      <c r="B67" s="365"/>
      <c r="C67" s="361" t="s">
        <v>152</v>
      </c>
      <c r="D67" s="361" t="s">
        <v>115</v>
      </c>
      <c r="E67" s="361" t="s">
        <v>144</v>
      </c>
      <c r="F67" s="361" t="s">
        <v>357</v>
      </c>
      <c r="G67" s="361"/>
      <c r="H67" s="361"/>
      <c r="I67" s="371">
        <f>I68</f>
        <v>1</v>
      </c>
      <c r="J67" s="371">
        <f>J68</f>
        <v>0</v>
      </c>
      <c r="K67" s="307">
        <f t="shared" si="0"/>
        <v>0</v>
      </c>
    </row>
    <row r="68" spans="1:11" ht="36">
      <c r="A68" s="367" t="s">
        <v>151</v>
      </c>
      <c r="B68" s="367"/>
      <c r="C68" s="361" t="s">
        <v>152</v>
      </c>
      <c r="D68" s="361" t="s">
        <v>115</v>
      </c>
      <c r="E68" s="361" t="s">
        <v>144</v>
      </c>
      <c r="F68" s="361" t="s">
        <v>409</v>
      </c>
      <c r="G68" s="361"/>
      <c r="H68" s="361"/>
      <c r="I68" s="366">
        <f>I70</f>
        <v>1</v>
      </c>
      <c r="J68" s="366">
        <f>J70</f>
        <v>0</v>
      </c>
      <c r="K68" s="307">
        <f t="shared" si="0"/>
        <v>0</v>
      </c>
    </row>
    <row r="69" spans="1:11" ht="36">
      <c r="A69" s="367" t="s">
        <v>450</v>
      </c>
      <c r="B69" s="367"/>
      <c r="C69" s="361" t="s">
        <v>152</v>
      </c>
      <c r="D69" s="361" t="s">
        <v>115</v>
      </c>
      <c r="E69" s="361" t="s">
        <v>144</v>
      </c>
      <c r="F69" s="361" t="s">
        <v>410</v>
      </c>
      <c r="G69" s="361"/>
      <c r="H69" s="361"/>
      <c r="I69" s="366">
        <f>I70</f>
        <v>1</v>
      </c>
      <c r="J69" s="366">
        <f>J70</f>
        <v>0</v>
      </c>
      <c r="K69" s="307">
        <f t="shared" si="0"/>
        <v>0</v>
      </c>
    </row>
    <row r="70" spans="1:11" ht="18">
      <c r="A70" s="367" t="s">
        <v>103</v>
      </c>
      <c r="B70" s="367"/>
      <c r="C70" s="361" t="s">
        <v>152</v>
      </c>
      <c r="D70" s="361" t="s">
        <v>115</v>
      </c>
      <c r="E70" s="361" t="s">
        <v>144</v>
      </c>
      <c r="F70" s="361" t="s">
        <v>410</v>
      </c>
      <c r="G70" s="361" t="s">
        <v>104</v>
      </c>
      <c r="H70" s="361"/>
      <c r="I70" s="371">
        <v>1</v>
      </c>
      <c r="J70" s="371">
        <v>0</v>
      </c>
      <c r="K70" s="307">
        <f t="shared" si="0"/>
        <v>0</v>
      </c>
    </row>
    <row r="71" spans="1:11" s="10" customFormat="1" ht="34.5">
      <c r="A71" s="363" t="s">
        <v>0</v>
      </c>
      <c r="B71" s="363"/>
      <c r="C71" s="360" t="s">
        <v>152</v>
      </c>
      <c r="D71" s="360" t="s">
        <v>115</v>
      </c>
      <c r="E71" s="360" t="s">
        <v>27</v>
      </c>
      <c r="F71" s="360"/>
      <c r="G71" s="360"/>
      <c r="H71" s="374"/>
      <c r="I71" s="372">
        <f>I76+I72+I82</f>
        <v>11.5</v>
      </c>
      <c r="J71" s="372">
        <f>J76+J72+J82</f>
        <v>11.5</v>
      </c>
      <c r="K71" s="307">
        <f t="shared" si="0"/>
        <v>100</v>
      </c>
    </row>
    <row r="72" spans="1:11" s="10" customFormat="1" ht="32.25" customHeight="1" hidden="1">
      <c r="A72" s="363" t="s">
        <v>3</v>
      </c>
      <c r="B72" s="363"/>
      <c r="C72" s="360" t="s">
        <v>152</v>
      </c>
      <c r="D72" s="360" t="s">
        <v>115</v>
      </c>
      <c r="E72" s="360" t="s">
        <v>27</v>
      </c>
      <c r="F72" s="360" t="s">
        <v>359</v>
      </c>
      <c r="G72" s="360"/>
      <c r="H72" s="374"/>
      <c r="I72" s="372">
        <f>I74</f>
        <v>0</v>
      </c>
      <c r="J72" s="372">
        <f>J74</f>
        <v>0</v>
      </c>
      <c r="K72" s="307" t="e">
        <f t="shared" si="0"/>
        <v>#DIV/0!</v>
      </c>
    </row>
    <row r="73" spans="1:11" s="10" customFormat="1" ht="25.5" customHeight="1" hidden="1">
      <c r="A73" s="363" t="s">
        <v>358</v>
      </c>
      <c r="B73" s="363"/>
      <c r="C73" s="360" t="s">
        <v>152</v>
      </c>
      <c r="D73" s="360" t="s">
        <v>115</v>
      </c>
      <c r="E73" s="360" t="s">
        <v>27</v>
      </c>
      <c r="F73" s="360" t="s">
        <v>360</v>
      </c>
      <c r="G73" s="360"/>
      <c r="H73" s="374"/>
      <c r="I73" s="372">
        <f>I74</f>
        <v>0</v>
      </c>
      <c r="J73" s="372">
        <f>J74</f>
        <v>0</v>
      </c>
      <c r="K73" s="307" t="e">
        <f t="shared" si="0"/>
        <v>#DIV/0!</v>
      </c>
    </row>
    <row r="74" spans="1:11" s="10" customFormat="1" ht="144" hidden="1">
      <c r="A74" s="373" t="s">
        <v>213</v>
      </c>
      <c r="B74" s="373"/>
      <c r="C74" s="361" t="s">
        <v>152</v>
      </c>
      <c r="D74" s="361" t="s">
        <v>115</v>
      </c>
      <c r="E74" s="361" t="s">
        <v>27</v>
      </c>
      <c r="F74" s="361" t="s">
        <v>361</v>
      </c>
      <c r="G74" s="360"/>
      <c r="H74" s="374"/>
      <c r="I74" s="372">
        <v>0</v>
      </c>
      <c r="J74" s="372">
        <v>0</v>
      </c>
      <c r="K74" s="307" t="e">
        <f t="shared" si="0"/>
        <v>#DIV/0!</v>
      </c>
    </row>
    <row r="75" spans="1:11" s="10" customFormat="1" ht="54" hidden="1">
      <c r="A75" s="367" t="s">
        <v>215</v>
      </c>
      <c r="B75" s="367"/>
      <c r="C75" s="361" t="s">
        <v>152</v>
      </c>
      <c r="D75" s="361" t="s">
        <v>115</v>
      </c>
      <c r="E75" s="361" t="s">
        <v>27</v>
      </c>
      <c r="F75" s="361" t="s">
        <v>361</v>
      </c>
      <c r="G75" s="361" t="s">
        <v>119</v>
      </c>
      <c r="H75" s="375"/>
      <c r="I75" s="371">
        <v>0</v>
      </c>
      <c r="J75" s="371">
        <v>0</v>
      </c>
      <c r="K75" s="307" t="e">
        <f t="shared" si="0"/>
        <v>#DIV/0!</v>
      </c>
    </row>
    <row r="76" spans="1:11" s="10" customFormat="1" ht="69">
      <c r="A76" s="359" t="s">
        <v>8</v>
      </c>
      <c r="B76" s="359"/>
      <c r="C76" s="360" t="s">
        <v>152</v>
      </c>
      <c r="D76" s="360" t="s">
        <v>115</v>
      </c>
      <c r="E76" s="360" t="s">
        <v>27</v>
      </c>
      <c r="F76" s="360" t="s">
        <v>311</v>
      </c>
      <c r="G76" s="360"/>
      <c r="H76" s="360"/>
      <c r="I76" s="372">
        <f>I77</f>
        <v>9</v>
      </c>
      <c r="J76" s="372">
        <f>J77</f>
        <v>9</v>
      </c>
      <c r="K76" s="307">
        <f t="shared" si="0"/>
        <v>100</v>
      </c>
    </row>
    <row r="77" spans="1:11" s="10" customFormat="1" ht="51.75">
      <c r="A77" s="359" t="s">
        <v>9</v>
      </c>
      <c r="B77" s="359"/>
      <c r="C77" s="360" t="s">
        <v>152</v>
      </c>
      <c r="D77" s="360" t="s">
        <v>115</v>
      </c>
      <c r="E77" s="360" t="s">
        <v>27</v>
      </c>
      <c r="F77" s="360" t="s">
        <v>33</v>
      </c>
      <c r="G77" s="360"/>
      <c r="H77" s="360"/>
      <c r="I77" s="372">
        <f>I78</f>
        <v>9</v>
      </c>
      <c r="J77" s="372">
        <f>J78</f>
        <v>9</v>
      </c>
      <c r="K77" s="307">
        <f t="shared" si="0"/>
        <v>100</v>
      </c>
    </row>
    <row r="78" spans="1:11" s="155" customFormat="1" ht="54">
      <c r="A78" s="367" t="s">
        <v>215</v>
      </c>
      <c r="B78" s="367"/>
      <c r="C78" s="361" t="s">
        <v>152</v>
      </c>
      <c r="D78" s="361" t="s">
        <v>115</v>
      </c>
      <c r="E78" s="361" t="s">
        <v>27</v>
      </c>
      <c r="F78" s="361" t="s">
        <v>33</v>
      </c>
      <c r="G78" s="361" t="s">
        <v>119</v>
      </c>
      <c r="H78" s="361"/>
      <c r="I78" s="371">
        <v>9</v>
      </c>
      <c r="J78" s="371">
        <v>9</v>
      </c>
      <c r="K78" s="307">
        <f t="shared" si="0"/>
        <v>100</v>
      </c>
    </row>
    <row r="79" spans="1:11" s="155" customFormat="1" ht="18" hidden="1">
      <c r="A79" s="367" t="s">
        <v>5</v>
      </c>
      <c r="B79" s="367"/>
      <c r="C79" s="361" t="s">
        <v>152</v>
      </c>
      <c r="D79" s="361" t="s">
        <v>115</v>
      </c>
      <c r="E79" s="361" t="s">
        <v>27</v>
      </c>
      <c r="F79" s="361" t="s">
        <v>10</v>
      </c>
      <c r="G79" s="361" t="s">
        <v>119</v>
      </c>
      <c r="H79" s="361" t="s">
        <v>119</v>
      </c>
      <c r="I79" s="371"/>
      <c r="J79" s="371"/>
      <c r="K79" s="307" t="e">
        <f t="shared" si="0"/>
        <v>#DIV/0!</v>
      </c>
    </row>
    <row r="80" spans="1:11" s="155" customFormat="1" ht="18" hidden="1">
      <c r="A80" s="367" t="s">
        <v>128</v>
      </c>
      <c r="B80" s="367"/>
      <c r="C80" s="361" t="s">
        <v>152</v>
      </c>
      <c r="D80" s="361" t="s">
        <v>115</v>
      </c>
      <c r="E80" s="361" t="s">
        <v>27</v>
      </c>
      <c r="F80" s="361" t="s">
        <v>10</v>
      </c>
      <c r="G80" s="361" t="s">
        <v>119</v>
      </c>
      <c r="H80" s="361" t="s">
        <v>129</v>
      </c>
      <c r="I80" s="371"/>
      <c r="J80" s="371"/>
      <c r="K80" s="307" t="e">
        <f t="shared" si="0"/>
        <v>#DIV/0!</v>
      </c>
    </row>
    <row r="81" spans="1:11" s="155" customFormat="1" ht="18" hidden="1">
      <c r="A81" s="367" t="s">
        <v>134</v>
      </c>
      <c r="B81" s="367"/>
      <c r="C81" s="361" t="s">
        <v>152</v>
      </c>
      <c r="D81" s="361" t="s">
        <v>115</v>
      </c>
      <c r="E81" s="361" t="s">
        <v>27</v>
      </c>
      <c r="F81" s="361" t="s">
        <v>10</v>
      </c>
      <c r="G81" s="361" t="s">
        <v>119</v>
      </c>
      <c r="H81" s="361" t="s">
        <v>135</v>
      </c>
      <c r="I81" s="371"/>
      <c r="J81" s="371"/>
      <c r="K81" s="307" t="e">
        <f t="shared" si="0"/>
        <v>#DIV/0!</v>
      </c>
    </row>
    <row r="82" spans="1:11" s="10" customFormat="1" ht="51.75">
      <c r="A82" s="359" t="s">
        <v>21</v>
      </c>
      <c r="B82" s="359"/>
      <c r="C82" s="360" t="s">
        <v>152</v>
      </c>
      <c r="D82" s="360" t="s">
        <v>115</v>
      </c>
      <c r="E82" s="360" t="s">
        <v>27</v>
      </c>
      <c r="F82" s="360" t="s">
        <v>312</v>
      </c>
      <c r="G82" s="360"/>
      <c r="H82" s="360"/>
      <c r="I82" s="372">
        <f>I83</f>
        <v>2.5</v>
      </c>
      <c r="J82" s="372">
        <f>J83</f>
        <v>2.5</v>
      </c>
      <c r="K82" s="307">
        <f t="shared" si="0"/>
        <v>100</v>
      </c>
    </row>
    <row r="83" spans="1:11" s="155" customFormat="1" ht="36">
      <c r="A83" s="367" t="s">
        <v>11</v>
      </c>
      <c r="B83" s="367"/>
      <c r="C83" s="361" t="s">
        <v>152</v>
      </c>
      <c r="D83" s="361" t="s">
        <v>115</v>
      </c>
      <c r="E83" s="361" t="s">
        <v>27</v>
      </c>
      <c r="F83" s="361" t="s">
        <v>313</v>
      </c>
      <c r="G83" s="361"/>
      <c r="H83" s="361"/>
      <c r="I83" s="371">
        <f>I85+I89</f>
        <v>2.5</v>
      </c>
      <c r="J83" s="371">
        <f>J85+J89</f>
        <v>2.5</v>
      </c>
      <c r="K83" s="307">
        <f t="shared" si="0"/>
        <v>100</v>
      </c>
    </row>
    <row r="84" spans="1:11" s="155" customFormat="1" ht="54">
      <c r="A84" s="367" t="s">
        <v>164</v>
      </c>
      <c r="B84" s="367"/>
      <c r="C84" s="361" t="s">
        <v>152</v>
      </c>
      <c r="D84" s="361" t="s">
        <v>115</v>
      </c>
      <c r="E84" s="361" t="s">
        <v>27</v>
      </c>
      <c r="F84" s="361" t="s">
        <v>165</v>
      </c>
      <c r="G84" s="361"/>
      <c r="H84" s="361"/>
      <c r="I84" s="371">
        <v>2.5</v>
      </c>
      <c r="J84" s="371">
        <v>2.5</v>
      </c>
      <c r="K84" s="307">
        <f t="shared" si="0"/>
        <v>100</v>
      </c>
    </row>
    <row r="85" spans="1:11" ht="54" hidden="1">
      <c r="A85" s="365" t="s">
        <v>102</v>
      </c>
      <c r="B85" s="365"/>
      <c r="C85" s="361" t="s">
        <v>152</v>
      </c>
      <c r="D85" s="361" t="s">
        <v>115</v>
      </c>
      <c r="E85" s="361" t="s">
        <v>27</v>
      </c>
      <c r="F85" s="361" t="s">
        <v>165</v>
      </c>
      <c r="G85" s="361" t="s">
        <v>119</v>
      </c>
      <c r="H85" s="375"/>
      <c r="I85" s="366"/>
      <c r="J85" s="366"/>
      <c r="K85" s="307" t="e">
        <f t="shared" si="0"/>
        <v>#DIV/0!</v>
      </c>
    </row>
    <row r="86" spans="1:11" ht="18" hidden="1">
      <c r="A86" s="365" t="s">
        <v>5</v>
      </c>
      <c r="B86" s="365"/>
      <c r="C86" s="361" t="s">
        <v>152</v>
      </c>
      <c r="D86" s="361" t="s">
        <v>115</v>
      </c>
      <c r="E86" s="361" t="s">
        <v>27</v>
      </c>
      <c r="F86" s="361" t="s">
        <v>165</v>
      </c>
      <c r="G86" s="361" t="s">
        <v>119</v>
      </c>
      <c r="H86" s="375">
        <v>200</v>
      </c>
      <c r="I86" s="371">
        <v>45</v>
      </c>
      <c r="J86" s="371">
        <v>45</v>
      </c>
      <c r="K86" s="307">
        <f t="shared" si="0"/>
        <v>100</v>
      </c>
    </row>
    <row r="87" spans="1:11" ht="18" hidden="1">
      <c r="A87" s="367" t="s">
        <v>128</v>
      </c>
      <c r="B87" s="367"/>
      <c r="C87" s="361" t="s">
        <v>152</v>
      </c>
      <c r="D87" s="361" t="s">
        <v>115</v>
      </c>
      <c r="E87" s="361" t="s">
        <v>27</v>
      </c>
      <c r="F87" s="361" t="s">
        <v>165</v>
      </c>
      <c r="G87" s="361" t="s">
        <v>119</v>
      </c>
      <c r="H87" s="361" t="s">
        <v>129</v>
      </c>
      <c r="I87" s="371">
        <v>45</v>
      </c>
      <c r="J87" s="371">
        <v>45</v>
      </c>
      <c r="K87" s="307">
        <f t="shared" si="0"/>
        <v>100</v>
      </c>
    </row>
    <row r="88" spans="1:11" ht="18" hidden="1">
      <c r="A88" s="380" t="s">
        <v>134</v>
      </c>
      <c r="B88" s="380"/>
      <c r="C88" s="361" t="s">
        <v>152</v>
      </c>
      <c r="D88" s="361" t="s">
        <v>115</v>
      </c>
      <c r="E88" s="361" t="s">
        <v>27</v>
      </c>
      <c r="F88" s="361" t="s">
        <v>165</v>
      </c>
      <c r="G88" s="361" t="s">
        <v>119</v>
      </c>
      <c r="H88" s="361" t="s">
        <v>135</v>
      </c>
      <c r="I88" s="371">
        <v>45</v>
      </c>
      <c r="J88" s="371">
        <v>45</v>
      </c>
      <c r="K88" s="307">
        <f t="shared" si="0"/>
        <v>100</v>
      </c>
    </row>
    <row r="89" spans="1:11" ht="18">
      <c r="A89" s="367" t="s">
        <v>103</v>
      </c>
      <c r="B89" s="367"/>
      <c r="C89" s="361" t="s">
        <v>152</v>
      </c>
      <c r="D89" s="361" t="s">
        <v>115</v>
      </c>
      <c r="E89" s="361" t="s">
        <v>27</v>
      </c>
      <c r="F89" s="361" t="s">
        <v>165</v>
      </c>
      <c r="G89" s="361" t="s">
        <v>104</v>
      </c>
      <c r="H89" s="361"/>
      <c r="I89" s="371">
        <v>2.5</v>
      </c>
      <c r="J89" s="371">
        <v>2.5</v>
      </c>
      <c r="K89" s="307">
        <f t="shared" si="0"/>
        <v>100</v>
      </c>
    </row>
    <row r="90" spans="1:11" ht="18" hidden="1">
      <c r="A90" s="380" t="s">
        <v>5</v>
      </c>
      <c r="B90" s="380"/>
      <c r="C90" s="361" t="s">
        <v>152</v>
      </c>
      <c r="D90" s="361" t="s">
        <v>115</v>
      </c>
      <c r="E90" s="361" t="s">
        <v>27</v>
      </c>
      <c r="F90" s="361" t="s">
        <v>165</v>
      </c>
      <c r="G90" s="361" t="s">
        <v>104</v>
      </c>
      <c r="H90" s="361" t="s">
        <v>119</v>
      </c>
      <c r="I90" s="371">
        <v>1</v>
      </c>
      <c r="J90" s="371">
        <v>1</v>
      </c>
      <c r="K90" s="307">
        <f aca="true" t="shared" si="2" ref="K90:K153">J90*100/I90</f>
        <v>100</v>
      </c>
    </row>
    <row r="91" spans="1:11" ht="18" hidden="1">
      <c r="A91" s="380" t="s">
        <v>136</v>
      </c>
      <c r="B91" s="380"/>
      <c r="C91" s="361" t="s">
        <v>152</v>
      </c>
      <c r="D91" s="361" t="s">
        <v>115</v>
      </c>
      <c r="E91" s="361" t="s">
        <v>27</v>
      </c>
      <c r="F91" s="361" t="s">
        <v>165</v>
      </c>
      <c r="G91" s="361" t="s">
        <v>119</v>
      </c>
      <c r="H91" s="361" t="s">
        <v>137</v>
      </c>
      <c r="I91" s="371">
        <v>1</v>
      </c>
      <c r="J91" s="371">
        <v>1</v>
      </c>
      <c r="K91" s="307">
        <f t="shared" si="2"/>
        <v>100</v>
      </c>
    </row>
    <row r="92" spans="1:11" s="10" customFormat="1" ht="17.25">
      <c r="A92" s="359" t="s">
        <v>407</v>
      </c>
      <c r="B92" s="359"/>
      <c r="C92" s="360" t="s">
        <v>152</v>
      </c>
      <c r="D92" s="360" t="s">
        <v>116</v>
      </c>
      <c r="E92" s="360"/>
      <c r="F92" s="360"/>
      <c r="G92" s="360"/>
      <c r="H92" s="360"/>
      <c r="I92" s="372">
        <f>I93</f>
        <v>134.29999999999998</v>
      </c>
      <c r="J92" s="372">
        <f>J93</f>
        <v>134.29999999999998</v>
      </c>
      <c r="K92" s="307">
        <f t="shared" si="2"/>
        <v>100</v>
      </c>
    </row>
    <row r="93" spans="1:11" ht="36">
      <c r="A93" s="367" t="s">
        <v>23</v>
      </c>
      <c r="B93" s="367"/>
      <c r="C93" s="361" t="s">
        <v>152</v>
      </c>
      <c r="D93" s="361" t="s">
        <v>116</v>
      </c>
      <c r="E93" s="361" t="s">
        <v>125</v>
      </c>
      <c r="F93" s="361"/>
      <c r="G93" s="361"/>
      <c r="H93" s="361"/>
      <c r="I93" s="371">
        <f>I94</f>
        <v>134.29999999999998</v>
      </c>
      <c r="J93" s="371">
        <f>J94</f>
        <v>134.29999999999998</v>
      </c>
      <c r="K93" s="307">
        <f t="shared" si="2"/>
        <v>100</v>
      </c>
    </row>
    <row r="94" spans="1:11" ht="54">
      <c r="A94" s="367" t="s">
        <v>3</v>
      </c>
      <c r="B94" s="367"/>
      <c r="C94" s="361" t="s">
        <v>152</v>
      </c>
      <c r="D94" s="361" t="s">
        <v>116</v>
      </c>
      <c r="E94" s="361" t="s">
        <v>125</v>
      </c>
      <c r="F94" s="360" t="s">
        <v>359</v>
      </c>
      <c r="G94" s="361"/>
      <c r="H94" s="361"/>
      <c r="I94" s="366">
        <f>I96+I98</f>
        <v>134.29999999999998</v>
      </c>
      <c r="J94" s="366">
        <f>J96+J98</f>
        <v>134.29999999999998</v>
      </c>
      <c r="K94" s="307">
        <f t="shared" si="2"/>
        <v>100</v>
      </c>
    </row>
    <row r="95" spans="1:11" ht="29.25" customHeight="1">
      <c r="A95" s="369" t="s">
        <v>34</v>
      </c>
      <c r="B95" s="369"/>
      <c r="C95" s="361" t="s">
        <v>152</v>
      </c>
      <c r="D95" s="361" t="s">
        <v>116</v>
      </c>
      <c r="E95" s="361" t="s">
        <v>125</v>
      </c>
      <c r="F95" s="361" t="s">
        <v>360</v>
      </c>
      <c r="G95" s="361"/>
      <c r="H95" s="361"/>
      <c r="I95" s="366">
        <f>I96</f>
        <v>134.1</v>
      </c>
      <c r="J95" s="366">
        <f>J96</f>
        <v>134.1</v>
      </c>
      <c r="K95" s="307">
        <f t="shared" si="2"/>
        <v>100</v>
      </c>
    </row>
    <row r="96" spans="1:11" ht="72">
      <c r="A96" s="367" t="s">
        <v>189</v>
      </c>
      <c r="B96" s="367"/>
      <c r="C96" s="361" t="s">
        <v>152</v>
      </c>
      <c r="D96" s="361" t="s">
        <v>116</v>
      </c>
      <c r="E96" s="361" t="s">
        <v>125</v>
      </c>
      <c r="F96" s="361" t="s">
        <v>362</v>
      </c>
      <c r="G96" s="361"/>
      <c r="H96" s="361"/>
      <c r="I96" s="371">
        <f>I97+I102</f>
        <v>134.1</v>
      </c>
      <c r="J96" s="371">
        <f>J97+J102</f>
        <v>134.1</v>
      </c>
      <c r="K96" s="307">
        <f t="shared" si="2"/>
        <v>100</v>
      </c>
    </row>
    <row r="97" spans="1:11" ht="126">
      <c r="A97" s="365" t="s">
        <v>100</v>
      </c>
      <c r="B97" s="365"/>
      <c r="C97" s="361" t="s">
        <v>152</v>
      </c>
      <c r="D97" s="361" t="s">
        <v>116</v>
      </c>
      <c r="E97" s="361" t="s">
        <v>125</v>
      </c>
      <c r="F97" s="361" t="s">
        <v>362</v>
      </c>
      <c r="G97" s="361" t="s">
        <v>101</v>
      </c>
      <c r="H97" s="375"/>
      <c r="I97" s="371">
        <f>103.3+30.8</f>
        <v>134.1</v>
      </c>
      <c r="J97" s="371">
        <v>134.1</v>
      </c>
      <c r="K97" s="307">
        <f t="shared" si="2"/>
        <v>100</v>
      </c>
    </row>
    <row r="98" spans="1:11" ht="18">
      <c r="A98" s="381" t="s">
        <v>127</v>
      </c>
      <c r="B98" s="367"/>
      <c r="C98" s="361" t="s">
        <v>152</v>
      </c>
      <c r="D98" s="382">
        <v>2</v>
      </c>
      <c r="E98" s="382">
        <v>3</v>
      </c>
      <c r="F98" s="383">
        <v>200300000</v>
      </c>
      <c r="G98" s="352"/>
      <c r="H98" s="361" t="s">
        <v>119</v>
      </c>
      <c r="I98" s="371">
        <f>I99</f>
        <v>0.2</v>
      </c>
      <c r="J98" s="371">
        <f>J99</f>
        <v>0.2</v>
      </c>
      <c r="K98" s="307">
        <f t="shared" si="2"/>
        <v>100</v>
      </c>
    </row>
    <row r="99" spans="1:11" ht="36">
      <c r="A99" s="381" t="s">
        <v>350</v>
      </c>
      <c r="B99" s="365"/>
      <c r="C99" s="361" t="s">
        <v>152</v>
      </c>
      <c r="D99" s="382">
        <v>2</v>
      </c>
      <c r="E99" s="382">
        <v>3</v>
      </c>
      <c r="F99" s="383">
        <v>200320190</v>
      </c>
      <c r="G99" s="352"/>
      <c r="H99" s="361" t="s">
        <v>120</v>
      </c>
      <c r="I99" s="366">
        <f>I100</f>
        <v>0.2</v>
      </c>
      <c r="J99" s="366">
        <f>J100</f>
        <v>0.2</v>
      </c>
      <c r="K99" s="307">
        <f t="shared" si="2"/>
        <v>100</v>
      </c>
    </row>
    <row r="100" spans="1:11" ht="126">
      <c r="A100" s="384" t="s">
        <v>100</v>
      </c>
      <c r="B100" s="367"/>
      <c r="C100" s="361" t="s">
        <v>152</v>
      </c>
      <c r="D100" s="382">
        <v>2</v>
      </c>
      <c r="E100" s="382">
        <v>3</v>
      </c>
      <c r="F100" s="383">
        <v>200320190</v>
      </c>
      <c r="G100" s="352" t="s">
        <v>101</v>
      </c>
      <c r="H100" s="361" t="s">
        <v>121</v>
      </c>
      <c r="I100" s="371">
        <v>0.2</v>
      </c>
      <c r="J100" s="371">
        <v>0.2</v>
      </c>
      <c r="K100" s="307">
        <f t="shared" si="2"/>
        <v>100</v>
      </c>
    </row>
    <row r="101" spans="1:11" ht="36">
      <c r="A101" s="365" t="s">
        <v>122</v>
      </c>
      <c r="B101" s="365"/>
      <c r="C101" s="361" t="s">
        <v>152</v>
      </c>
      <c r="D101" s="361" t="s">
        <v>116</v>
      </c>
      <c r="E101" s="361" t="s">
        <v>125</v>
      </c>
      <c r="F101" s="361" t="s">
        <v>362</v>
      </c>
      <c r="G101" s="361" t="s">
        <v>101</v>
      </c>
      <c r="H101" s="361" t="s">
        <v>123</v>
      </c>
      <c r="I101" s="371">
        <v>18.1</v>
      </c>
      <c r="J101" s="371">
        <v>18.1</v>
      </c>
      <c r="K101" s="307">
        <f t="shared" si="2"/>
        <v>100</v>
      </c>
    </row>
    <row r="102" spans="1:11" ht="25.5" customHeight="1" hidden="1">
      <c r="A102" s="367" t="s">
        <v>215</v>
      </c>
      <c r="B102" s="367"/>
      <c r="C102" s="361" t="s">
        <v>152</v>
      </c>
      <c r="D102" s="361" t="s">
        <v>116</v>
      </c>
      <c r="E102" s="361" t="s">
        <v>125</v>
      </c>
      <c r="F102" s="361" t="s">
        <v>362</v>
      </c>
      <c r="G102" s="361" t="s">
        <v>119</v>
      </c>
      <c r="H102" s="361"/>
      <c r="I102" s="371">
        <v>0</v>
      </c>
      <c r="J102" s="371">
        <v>0</v>
      </c>
      <c r="K102" s="307" t="e">
        <f t="shared" si="2"/>
        <v>#DIV/0!</v>
      </c>
    </row>
    <row r="103" spans="1:11" s="10" customFormat="1" ht="69.75">
      <c r="A103" s="385" t="s">
        <v>337</v>
      </c>
      <c r="B103" s="369"/>
      <c r="C103" s="386">
        <v>950</v>
      </c>
      <c r="D103" s="387">
        <v>3</v>
      </c>
      <c r="E103" s="387">
        <v>0</v>
      </c>
      <c r="F103" s="388" t="s">
        <v>338</v>
      </c>
      <c r="G103" s="389" t="s">
        <v>338</v>
      </c>
      <c r="H103" s="390"/>
      <c r="I103" s="391">
        <f aca="true" t="shared" si="3" ref="I103:J105">I104</f>
        <v>58.7</v>
      </c>
      <c r="J103" s="391">
        <f t="shared" si="3"/>
        <v>58.7</v>
      </c>
      <c r="K103" s="307">
        <f t="shared" si="2"/>
        <v>100</v>
      </c>
    </row>
    <row r="104" spans="1:11" ht="52.5">
      <c r="A104" s="385" t="s">
        <v>154</v>
      </c>
      <c r="B104" s="369"/>
      <c r="C104" s="386">
        <v>950</v>
      </c>
      <c r="D104" s="387">
        <v>3</v>
      </c>
      <c r="E104" s="387">
        <v>14</v>
      </c>
      <c r="F104" s="388" t="s">
        <v>338</v>
      </c>
      <c r="G104" s="389" t="s">
        <v>338</v>
      </c>
      <c r="H104" s="392"/>
      <c r="I104" s="393">
        <f t="shared" si="3"/>
        <v>58.7</v>
      </c>
      <c r="J104" s="393">
        <f t="shared" si="3"/>
        <v>58.7</v>
      </c>
      <c r="K104" s="307">
        <f t="shared" si="2"/>
        <v>100</v>
      </c>
    </row>
    <row r="105" spans="1:11" s="219" customFormat="1" ht="54">
      <c r="A105" s="369" t="s">
        <v>429</v>
      </c>
      <c r="B105" s="369"/>
      <c r="C105" s="386">
        <v>950</v>
      </c>
      <c r="D105" s="387">
        <v>3</v>
      </c>
      <c r="E105" s="387">
        <v>14</v>
      </c>
      <c r="F105" s="388">
        <v>2400000000</v>
      </c>
      <c r="G105" s="389" t="s">
        <v>338</v>
      </c>
      <c r="H105" s="392"/>
      <c r="I105" s="394">
        <f t="shared" si="3"/>
        <v>58.7</v>
      </c>
      <c r="J105" s="394">
        <f t="shared" si="3"/>
        <v>58.7</v>
      </c>
      <c r="K105" s="307">
        <f t="shared" si="2"/>
        <v>100</v>
      </c>
    </row>
    <row r="106" spans="1:11" s="219" customFormat="1" ht="54">
      <c r="A106" s="369" t="s">
        <v>429</v>
      </c>
      <c r="B106" s="369"/>
      <c r="C106" s="386">
        <v>950</v>
      </c>
      <c r="D106" s="387">
        <v>3</v>
      </c>
      <c r="E106" s="387">
        <v>14</v>
      </c>
      <c r="F106" s="388">
        <v>2407000000</v>
      </c>
      <c r="G106" s="389" t="s">
        <v>338</v>
      </c>
      <c r="H106" s="392"/>
      <c r="I106" s="394">
        <f>I108</f>
        <v>58.7</v>
      </c>
      <c r="J106" s="394">
        <f>J108</f>
        <v>58.7</v>
      </c>
      <c r="K106" s="307">
        <f t="shared" si="2"/>
        <v>100</v>
      </c>
    </row>
    <row r="107" spans="1:11" s="219" customFormat="1" ht="36" hidden="1">
      <c r="A107" s="369" t="s">
        <v>339</v>
      </c>
      <c r="B107" s="369"/>
      <c r="C107" s="386">
        <v>950</v>
      </c>
      <c r="D107" s="387">
        <v>3</v>
      </c>
      <c r="E107" s="387">
        <v>14</v>
      </c>
      <c r="F107" s="388">
        <v>8601000001</v>
      </c>
      <c r="G107" s="389" t="s">
        <v>338</v>
      </c>
      <c r="H107" s="392"/>
      <c r="I107" s="394">
        <v>0</v>
      </c>
      <c r="J107" s="394">
        <v>0</v>
      </c>
      <c r="K107" s="307" t="e">
        <f t="shared" si="2"/>
        <v>#DIV/0!</v>
      </c>
    </row>
    <row r="108" spans="1:11" s="219" customFormat="1" ht="54">
      <c r="A108" s="369" t="s">
        <v>215</v>
      </c>
      <c r="B108" s="369"/>
      <c r="C108" s="386">
        <v>950</v>
      </c>
      <c r="D108" s="387">
        <v>3</v>
      </c>
      <c r="E108" s="387">
        <v>14</v>
      </c>
      <c r="F108" s="388">
        <v>2407000000</v>
      </c>
      <c r="G108" s="389" t="s">
        <v>119</v>
      </c>
      <c r="H108" s="392"/>
      <c r="I108" s="394">
        <v>58.7</v>
      </c>
      <c r="J108" s="394">
        <v>58.7</v>
      </c>
      <c r="K108" s="307">
        <f t="shared" si="2"/>
        <v>100</v>
      </c>
    </row>
    <row r="109" spans="1:11" s="219" customFormat="1" ht="36" hidden="1">
      <c r="A109" s="395" t="s">
        <v>340</v>
      </c>
      <c r="B109" s="395"/>
      <c r="C109" s="396">
        <v>950</v>
      </c>
      <c r="D109" s="397">
        <v>3</v>
      </c>
      <c r="E109" s="397">
        <v>14</v>
      </c>
      <c r="F109" s="398">
        <v>8601000002</v>
      </c>
      <c r="G109" s="399" t="s">
        <v>338</v>
      </c>
      <c r="H109" s="392"/>
      <c r="I109" s="394">
        <f>I110</f>
        <v>0</v>
      </c>
      <c r="J109" s="394">
        <f>J110</f>
        <v>0</v>
      </c>
      <c r="K109" s="307" t="e">
        <f t="shared" si="2"/>
        <v>#DIV/0!</v>
      </c>
    </row>
    <row r="110" spans="1:11" s="219" customFormat="1" ht="54" hidden="1">
      <c r="A110" s="395" t="s">
        <v>215</v>
      </c>
      <c r="B110" s="395"/>
      <c r="C110" s="396">
        <v>950</v>
      </c>
      <c r="D110" s="397">
        <v>3</v>
      </c>
      <c r="E110" s="397">
        <v>14</v>
      </c>
      <c r="F110" s="398">
        <v>8601000002</v>
      </c>
      <c r="G110" s="399" t="s">
        <v>119</v>
      </c>
      <c r="H110" s="392"/>
      <c r="I110" s="394">
        <v>0</v>
      </c>
      <c r="J110" s="394">
        <v>0</v>
      </c>
      <c r="K110" s="307" t="e">
        <f t="shared" si="2"/>
        <v>#DIV/0!</v>
      </c>
    </row>
    <row r="111" spans="1:11" s="219" customFormat="1" ht="36" hidden="1">
      <c r="A111" s="395" t="s">
        <v>341</v>
      </c>
      <c r="B111" s="395"/>
      <c r="C111" s="396">
        <v>950</v>
      </c>
      <c r="D111" s="397">
        <v>3</v>
      </c>
      <c r="E111" s="397">
        <v>14</v>
      </c>
      <c r="F111" s="398">
        <v>8601000003</v>
      </c>
      <c r="G111" s="399" t="s">
        <v>338</v>
      </c>
      <c r="H111" s="392"/>
      <c r="I111" s="394">
        <f>I112</f>
        <v>0</v>
      </c>
      <c r="J111" s="394">
        <f>J112</f>
        <v>0</v>
      </c>
      <c r="K111" s="307" t="e">
        <f t="shared" si="2"/>
        <v>#DIV/0!</v>
      </c>
    </row>
    <row r="112" spans="1:11" s="219" customFormat="1" ht="54" hidden="1">
      <c r="A112" s="395" t="s">
        <v>215</v>
      </c>
      <c r="B112" s="395"/>
      <c r="C112" s="396">
        <v>950</v>
      </c>
      <c r="D112" s="397">
        <v>3</v>
      </c>
      <c r="E112" s="397">
        <v>14</v>
      </c>
      <c r="F112" s="398">
        <v>8601000003</v>
      </c>
      <c r="G112" s="399" t="s">
        <v>119</v>
      </c>
      <c r="H112" s="392"/>
      <c r="I112" s="394"/>
      <c r="J112" s="394"/>
      <c r="K112" s="307" t="e">
        <f t="shared" si="2"/>
        <v>#DIV/0!</v>
      </c>
    </row>
    <row r="113" spans="1:11" s="219" customFormat="1" ht="36" hidden="1">
      <c r="A113" s="395" t="s">
        <v>342</v>
      </c>
      <c r="B113" s="395"/>
      <c r="C113" s="396">
        <v>950</v>
      </c>
      <c r="D113" s="397">
        <v>3</v>
      </c>
      <c r="E113" s="397">
        <v>14</v>
      </c>
      <c r="F113" s="398">
        <v>8601000004</v>
      </c>
      <c r="G113" s="399" t="s">
        <v>338</v>
      </c>
      <c r="H113" s="392"/>
      <c r="I113" s="394">
        <v>0</v>
      </c>
      <c r="J113" s="394">
        <v>0</v>
      </c>
      <c r="K113" s="307" t="e">
        <f t="shared" si="2"/>
        <v>#DIV/0!</v>
      </c>
    </row>
    <row r="114" spans="1:11" s="219" customFormat="1" ht="54" hidden="1">
      <c r="A114" s="395" t="s">
        <v>215</v>
      </c>
      <c r="B114" s="395"/>
      <c r="C114" s="396">
        <v>950</v>
      </c>
      <c r="D114" s="397">
        <v>3</v>
      </c>
      <c r="E114" s="397">
        <v>14</v>
      </c>
      <c r="F114" s="398">
        <v>8601000004</v>
      </c>
      <c r="G114" s="399" t="s">
        <v>119</v>
      </c>
      <c r="H114" s="392"/>
      <c r="I114" s="394">
        <v>0</v>
      </c>
      <c r="J114" s="394">
        <v>0</v>
      </c>
      <c r="K114" s="307" t="e">
        <f t="shared" si="2"/>
        <v>#DIV/0!</v>
      </c>
    </row>
    <row r="115" spans="1:11" s="219" customFormat="1" ht="17.25" customHeight="1" thickBot="1">
      <c r="A115" s="400" t="s">
        <v>448</v>
      </c>
      <c r="B115" s="401">
        <v>4</v>
      </c>
      <c r="C115" s="401">
        <v>950</v>
      </c>
      <c r="D115" s="402">
        <v>4</v>
      </c>
      <c r="E115" s="402"/>
      <c r="F115" s="403"/>
      <c r="G115" s="404"/>
      <c r="H115" s="392"/>
      <c r="I115" s="391">
        <f>I116+I130</f>
        <v>716</v>
      </c>
      <c r="J115" s="391">
        <f>J116+J130</f>
        <v>538.5</v>
      </c>
      <c r="K115" s="307">
        <f t="shared" si="2"/>
        <v>75.20949720670392</v>
      </c>
    </row>
    <row r="116" spans="1:11" s="10" customFormat="1" ht="35.25">
      <c r="A116" s="385" t="s">
        <v>343</v>
      </c>
      <c r="B116" s="385"/>
      <c r="C116" s="386">
        <v>950</v>
      </c>
      <c r="D116" s="387">
        <v>4</v>
      </c>
      <c r="E116" s="387">
        <v>9</v>
      </c>
      <c r="F116" s="405" t="s">
        <v>338</v>
      </c>
      <c r="G116" s="406" t="s">
        <v>338</v>
      </c>
      <c r="H116" s="360"/>
      <c r="I116" s="372">
        <f>I120+I117</f>
        <v>655.8</v>
      </c>
      <c r="J116" s="372">
        <f>J120+J117</f>
        <v>478.3</v>
      </c>
      <c r="K116" s="307">
        <f t="shared" si="2"/>
        <v>72.93382128697775</v>
      </c>
    </row>
    <row r="117" spans="1:11" s="10" customFormat="1" ht="18" hidden="1">
      <c r="A117" s="407" t="s">
        <v>446</v>
      </c>
      <c r="B117" s="408"/>
      <c r="C117" s="409">
        <v>950</v>
      </c>
      <c r="D117" s="410">
        <v>4</v>
      </c>
      <c r="E117" s="410">
        <v>9</v>
      </c>
      <c r="F117" s="411">
        <v>3100000000</v>
      </c>
      <c r="G117" s="411"/>
      <c r="H117" s="360"/>
      <c r="I117" s="371">
        <f>I118</f>
        <v>0</v>
      </c>
      <c r="J117" s="371">
        <f>J118</f>
        <v>0</v>
      </c>
      <c r="K117" s="307" t="e">
        <f t="shared" si="2"/>
        <v>#DIV/0!</v>
      </c>
    </row>
    <row r="118" spans="1:11" s="10" customFormat="1" ht="72" hidden="1">
      <c r="A118" s="412" t="s">
        <v>447</v>
      </c>
      <c r="B118" s="385"/>
      <c r="C118" s="409">
        <v>950</v>
      </c>
      <c r="D118" s="410">
        <v>4</v>
      </c>
      <c r="E118" s="410">
        <v>9</v>
      </c>
      <c r="F118" s="413">
        <v>3105000000</v>
      </c>
      <c r="G118" s="413"/>
      <c r="H118" s="414"/>
      <c r="I118" s="371">
        <f>I119</f>
        <v>0</v>
      </c>
      <c r="J118" s="371">
        <f>J119</f>
        <v>0</v>
      </c>
      <c r="K118" s="307" t="e">
        <f t="shared" si="2"/>
        <v>#DIV/0!</v>
      </c>
    </row>
    <row r="119" spans="1:11" s="10" customFormat="1" ht="54" hidden="1">
      <c r="A119" s="415" t="s">
        <v>102</v>
      </c>
      <c r="B119" s="385"/>
      <c r="C119" s="409">
        <v>950</v>
      </c>
      <c r="D119" s="410">
        <v>4</v>
      </c>
      <c r="E119" s="410">
        <v>9</v>
      </c>
      <c r="F119" s="413">
        <v>3105000000</v>
      </c>
      <c r="G119" s="413">
        <v>200</v>
      </c>
      <c r="H119" s="414"/>
      <c r="I119" s="371">
        <v>0</v>
      </c>
      <c r="J119" s="371">
        <v>0</v>
      </c>
      <c r="K119" s="307" t="e">
        <f t="shared" si="2"/>
        <v>#DIV/0!</v>
      </c>
    </row>
    <row r="120" spans="1:11" ht="90">
      <c r="A120" s="416" t="s">
        <v>426</v>
      </c>
      <c r="B120" s="416"/>
      <c r="C120" s="409">
        <v>950</v>
      </c>
      <c r="D120" s="410">
        <v>4</v>
      </c>
      <c r="E120" s="410">
        <v>9</v>
      </c>
      <c r="F120" s="417" t="s">
        <v>336</v>
      </c>
      <c r="G120" s="418" t="s">
        <v>338</v>
      </c>
      <c r="H120" s="375"/>
      <c r="I120" s="371">
        <v>655.8</v>
      </c>
      <c r="J120" s="371">
        <f>J121+J124+J128+J126</f>
        <v>478.3</v>
      </c>
      <c r="K120" s="307">
        <f t="shared" si="2"/>
        <v>72.93382128697775</v>
      </c>
    </row>
    <row r="121" spans="1:11" ht="108" hidden="1">
      <c r="A121" s="369" t="s">
        <v>427</v>
      </c>
      <c r="B121" s="369"/>
      <c r="C121" s="386">
        <v>950</v>
      </c>
      <c r="D121" s="387">
        <v>4</v>
      </c>
      <c r="E121" s="387">
        <v>9</v>
      </c>
      <c r="F121" s="388">
        <v>8900500000</v>
      </c>
      <c r="G121" s="389" t="s">
        <v>338</v>
      </c>
      <c r="H121" s="375"/>
      <c r="I121" s="371">
        <f>I122</f>
        <v>0</v>
      </c>
      <c r="J121" s="371">
        <f>J122</f>
        <v>0</v>
      </c>
      <c r="K121" s="307" t="e">
        <f t="shared" si="2"/>
        <v>#DIV/0!</v>
      </c>
    </row>
    <row r="122" spans="1:11" ht="144" hidden="1">
      <c r="A122" s="419" t="s">
        <v>444</v>
      </c>
      <c r="B122" s="369"/>
      <c r="C122" s="386">
        <v>950</v>
      </c>
      <c r="D122" s="387">
        <v>4</v>
      </c>
      <c r="E122" s="387">
        <v>9</v>
      </c>
      <c r="F122" s="388">
        <v>8900526060</v>
      </c>
      <c r="G122" s="389"/>
      <c r="H122" s="375"/>
      <c r="I122" s="371">
        <v>0</v>
      </c>
      <c r="J122" s="371">
        <v>0</v>
      </c>
      <c r="K122" s="307" t="e">
        <f t="shared" si="2"/>
        <v>#DIV/0!</v>
      </c>
    </row>
    <row r="123" spans="1:11" ht="18">
      <c r="A123" s="420" t="s">
        <v>38</v>
      </c>
      <c r="B123" s="369"/>
      <c r="C123" s="386">
        <v>950</v>
      </c>
      <c r="D123" s="387">
        <v>4</v>
      </c>
      <c r="E123" s="387">
        <v>9</v>
      </c>
      <c r="F123" s="388">
        <v>8900526060</v>
      </c>
      <c r="G123" s="389"/>
      <c r="H123" s="375"/>
      <c r="I123" s="371">
        <v>350</v>
      </c>
      <c r="J123" s="371">
        <v>350</v>
      </c>
      <c r="K123" s="307">
        <f t="shared" si="2"/>
        <v>100</v>
      </c>
    </row>
    <row r="124" spans="1:11" ht="90">
      <c r="A124" s="369" t="s">
        <v>25</v>
      </c>
      <c r="B124" s="369"/>
      <c r="C124" s="386">
        <v>950</v>
      </c>
      <c r="D124" s="387">
        <v>4</v>
      </c>
      <c r="E124" s="387">
        <v>9</v>
      </c>
      <c r="F124" s="388" t="s">
        <v>457</v>
      </c>
      <c r="G124" s="389" t="s">
        <v>338</v>
      </c>
      <c r="H124" s="375">
        <v>200</v>
      </c>
      <c r="I124" s="371">
        <f>I125</f>
        <v>241.2</v>
      </c>
      <c r="J124" s="371">
        <f>J125</f>
        <v>223.8</v>
      </c>
      <c r="K124" s="307">
        <f t="shared" si="2"/>
        <v>92.7860696517413</v>
      </c>
    </row>
    <row r="125" spans="1:11" ht="54">
      <c r="A125" s="369" t="s">
        <v>215</v>
      </c>
      <c r="B125" s="369"/>
      <c r="C125" s="386">
        <v>950</v>
      </c>
      <c r="D125" s="387">
        <v>4</v>
      </c>
      <c r="E125" s="387">
        <v>9</v>
      </c>
      <c r="F125" s="388" t="s">
        <v>457</v>
      </c>
      <c r="G125" s="389" t="s">
        <v>119</v>
      </c>
      <c r="H125" s="360"/>
      <c r="I125" s="366">
        <v>241.2</v>
      </c>
      <c r="J125" s="366">
        <v>223.8</v>
      </c>
      <c r="K125" s="307">
        <f t="shared" si="2"/>
        <v>92.7860696517413</v>
      </c>
    </row>
    <row r="126" spans="1:11" ht="18.75" customHeight="1">
      <c r="A126" s="369" t="s">
        <v>344</v>
      </c>
      <c r="B126" s="369"/>
      <c r="C126" s="386">
        <v>950</v>
      </c>
      <c r="D126" s="387">
        <v>4</v>
      </c>
      <c r="E126" s="387">
        <v>9</v>
      </c>
      <c r="F126" s="388" t="s">
        <v>548</v>
      </c>
      <c r="G126" s="389" t="s">
        <v>338</v>
      </c>
      <c r="H126" s="360"/>
      <c r="I126" s="362">
        <v>254.5</v>
      </c>
      <c r="J126" s="362">
        <v>254.5</v>
      </c>
      <c r="K126" s="307">
        <f t="shared" si="2"/>
        <v>100</v>
      </c>
    </row>
    <row r="127" spans="1:11" ht="54">
      <c r="A127" s="369" t="s">
        <v>215</v>
      </c>
      <c r="B127" s="369"/>
      <c r="C127" s="386">
        <v>950</v>
      </c>
      <c r="D127" s="387">
        <v>4</v>
      </c>
      <c r="E127" s="387">
        <v>9</v>
      </c>
      <c r="F127" s="388" t="s">
        <v>548</v>
      </c>
      <c r="G127" s="389" t="s">
        <v>119</v>
      </c>
      <c r="H127" s="360"/>
      <c r="I127" s="366">
        <v>254.5</v>
      </c>
      <c r="J127" s="366">
        <v>254.5</v>
      </c>
      <c r="K127" s="307">
        <f t="shared" si="2"/>
        <v>100</v>
      </c>
    </row>
    <row r="128" spans="1:11" ht="144">
      <c r="A128" s="421" t="s">
        <v>218</v>
      </c>
      <c r="B128" s="369"/>
      <c r="C128" s="386">
        <v>950</v>
      </c>
      <c r="D128" s="387">
        <v>4</v>
      </c>
      <c r="E128" s="387">
        <v>9</v>
      </c>
      <c r="F128" s="388" t="s">
        <v>549</v>
      </c>
      <c r="G128" s="389"/>
      <c r="H128" s="360"/>
      <c r="I128" s="366">
        <v>160</v>
      </c>
      <c r="J128" s="366">
        <v>0</v>
      </c>
      <c r="K128" s="307">
        <f t="shared" si="2"/>
        <v>0</v>
      </c>
    </row>
    <row r="129" spans="1:11" ht="54">
      <c r="A129" s="369" t="s">
        <v>215</v>
      </c>
      <c r="B129" s="369"/>
      <c r="C129" s="386">
        <v>950</v>
      </c>
      <c r="D129" s="387">
        <v>4</v>
      </c>
      <c r="E129" s="387">
        <v>9</v>
      </c>
      <c r="F129" s="388" t="s">
        <v>549</v>
      </c>
      <c r="G129" s="389">
        <v>200</v>
      </c>
      <c r="H129" s="360"/>
      <c r="I129" s="366">
        <v>160</v>
      </c>
      <c r="J129" s="366">
        <v>0</v>
      </c>
      <c r="K129" s="307">
        <f t="shared" si="2"/>
        <v>0</v>
      </c>
    </row>
    <row r="130" spans="1:11" s="10" customFormat="1" ht="34.5">
      <c r="A130" s="363" t="s">
        <v>22</v>
      </c>
      <c r="B130" s="363"/>
      <c r="C130" s="360" t="s">
        <v>152</v>
      </c>
      <c r="D130" s="360" t="s">
        <v>126</v>
      </c>
      <c r="E130" s="360" t="s">
        <v>150</v>
      </c>
      <c r="F130" s="360"/>
      <c r="G130" s="360"/>
      <c r="H130" s="374"/>
      <c r="I130" s="372">
        <f>I131</f>
        <v>60.2</v>
      </c>
      <c r="J130" s="372">
        <f>J131</f>
        <v>60.2</v>
      </c>
      <c r="K130" s="307">
        <f t="shared" si="2"/>
        <v>100</v>
      </c>
    </row>
    <row r="131" spans="1:11" ht="51.75">
      <c r="A131" s="363" t="s">
        <v>66</v>
      </c>
      <c r="B131" s="363"/>
      <c r="C131" s="360" t="s">
        <v>152</v>
      </c>
      <c r="D131" s="360" t="s">
        <v>126</v>
      </c>
      <c r="E131" s="360" t="s">
        <v>150</v>
      </c>
      <c r="F131" s="360" t="s">
        <v>314</v>
      </c>
      <c r="G131" s="360"/>
      <c r="H131" s="374"/>
      <c r="I131" s="372">
        <f>I132+I138+I142</f>
        <v>60.2</v>
      </c>
      <c r="J131" s="372">
        <f>J132+J138+J142</f>
        <v>60.2</v>
      </c>
      <c r="K131" s="307">
        <f t="shared" si="2"/>
        <v>100</v>
      </c>
    </row>
    <row r="132" spans="1:11" ht="36">
      <c r="A132" s="365" t="s">
        <v>67</v>
      </c>
      <c r="B132" s="365"/>
      <c r="C132" s="361" t="s">
        <v>152</v>
      </c>
      <c r="D132" s="361" t="s">
        <v>126</v>
      </c>
      <c r="E132" s="361" t="s">
        <v>150</v>
      </c>
      <c r="F132" s="361" t="s">
        <v>315</v>
      </c>
      <c r="G132" s="361"/>
      <c r="H132" s="375"/>
      <c r="I132" s="371">
        <f>I134+I136</f>
        <v>60.2</v>
      </c>
      <c r="J132" s="371">
        <f>J134+J136</f>
        <v>60.2</v>
      </c>
      <c r="K132" s="307">
        <f t="shared" si="2"/>
        <v>100</v>
      </c>
    </row>
    <row r="133" spans="1:11" ht="36">
      <c r="A133" s="365" t="s">
        <v>67</v>
      </c>
      <c r="B133" s="365"/>
      <c r="C133" s="361" t="s">
        <v>152</v>
      </c>
      <c r="D133" s="361" t="s">
        <v>126</v>
      </c>
      <c r="E133" s="361" t="s">
        <v>150</v>
      </c>
      <c r="F133" s="361" t="s">
        <v>315</v>
      </c>
      <c r="G133" s="361"/>
      <c r="H133" s="375"/>
      <c r="I133" s="371">
        <f>I134</f>
        <v>60.2</v>
      </c>
      <c r="J133" s="371">
        <f>J134</f>
        <v>60.2</v>
      </c>
      <c r="K133" s="307">
        <f t="shared" si="2"/>
        <v>100</v>
      </c>
    </row>
    <row r="134" spans="1:11" ht="54">
      <c r="A134" s="369" t="s">
        <v>215</v>
      </c>
      <c r="B134" s="365"/>
      <c r="C134" s="361" t="s">
        <v>152</v>
      </c>
      <c r="D134" s="361" t="s">
        <v>126</v>
      </c>
      <c r="E134" s="361" t="s">
        <v>150</v>
      </c>
      <c r="F134" s="361" t="s">
        <v>315</v>
      </c>
      <c r="G134" s="361" t="s">
        <v>119</v>
      </c>
      <c r="H134" s="375"/>
      <c r="I134" s="371">
        <v>60.2</v>
      </c>
      <c r="J134" s="371">
        <v>60.2</v>
      </c>
      <c r="K134" s="307">
        <f t="shared" si="2"/>
        <v>100</v>
      </c>
    </row>
    <row r="135" spans="1:11" ht="18" hidden="1">
      <c r="A135" s="365"/>
      <c r="B135" s="365"/>
      <c r="C135" s="361" t="s">
        <v>152</v>
      </c>
      <c r="D135" s="361"/>
      <c r="E135" s="361"/>
      <c r="F135" s="361"/>
      <c r="G135" s="361"/>
      <c r="H135" s="375"/>
      <c r="I135" s="371"/>
      <c r="J135" s="371"/>
      <c r="K135" s="307" t="e">
        <f t="shared" si="2"/>
        <v>#DIV/0!</v>
      </c>
    </row>
    <row r="136" spans="1:11" ht="69" customHeight="1" hidden="1">
      <c r="A136" s="422" t="s">
        <v>565</v>
      </c>
      <c r="B136" s="365"/>
      <c r="C136" s="361" t="s">
        <v>152</v>
      </c>
      <c r="D136" s="361" t="s">
        <v>126</v>
      </c>
      <c r="E136" s="361" t="s">
        <v>150</v>
      </c>
      <c r="F136" s="361" t="s">
        <v>440</v>
      </c>
      <c r="G136" s="361"/>
      <c r="H136" s="375"/>
      <c r="I136" s="371">
        <f>I137</f>
        <v>0</v>
      </c>
      <c r="J136" s="371">
        <f>J137</f>
        <v>0</v>
      </c>
      <c r="K136" s="307" t="e">
        <f t="shared" si="2"/>
        <v>#DIV/0!</v>
      </c>
    </row>
    <row r="137" spans="1:11" ht="54" hidden="1">
      <c r="A137" s="365" t="s">
        <v>215</v>
      </c>
      <c r="B137" s="365"/>
      <c r="C137" s="361" t="s">
        <v>152</v>
      </c>
      <c r="D137" s="361" t="s">
        <v>126</v>
      </c>
      <c r="E137" s="361" t="s">
        <v>150</v>
      </c>
      <c r="F137" s="361" t="s">
        <v>440</v>
      </c>
      <c r="G137" s="361" t="s">
        <v>119</v>
      </c>
      <c r="H137" s="375"/>
      <c r="I137" s="371">
        <v>0</v>
      </c>
      <c r="J137" s="371">
        <v>0</v>
      </c>
      <c r="K137" s="307" t="e">
        <f t="shared" si="2"/>
        <v>#DIV/0!</v>
      </c>
    </row>
    <row r="138" spans="1:11" ht="36" hidden="1">
      <c r="A138" s="365" t="s">
        <v>196</v>
      </c>
      <c r="B138" s="365"/>
      <c r="C138" s="361" t="s">
        <v>152</v>
      </c>
      <c r="D138" s="361" t="s">
        <v>126</v>
      </c>
      <c r="E138" s="361" t="s">
        <v>150</v>
      </c>
      <c r="F138" s="361" t="s">
        <v>316</v>
      </c>
      <c r="G138" s="361"/>
      <c r="H138" s="375"/>
      <c r="I138" s="371">
        <f>I139</f>
        <v>0</v>
      </c>
      <c r="J138" s="371">
        <f>J139</f>
        <v>0</v>
      </c>
      <c r="K138" s="307" t="e">
        <f t="shared" si="2"/>
        <v>#DIV/0!</v>
      </c>
    </row>
    <row r="139" spans="1:11" ht="53.25" customHeight="1" hidden="1">
      <c r="A139" s="365" t="s">
        <v>83</v>
      </c>
      <c r="B139" s="365"/>
      <c r="C139" s="361" t="s">
        <v>152</v>
      </c>
      <c r="D139" s="361" t="s">
        <v>126</v>
      </c>
      <c r="E139" s="361" t="s">
        <v>150</v>
      </c>
      <c r="F139" s="361" t="s">
        <v>197</v>
      </c>
      <c r="G139" s="361"/>
      <c r="H139" s="375"/>
      <c r="I139" s="371">
        <f>I140</f>
        <v>0</v>
      </c>
      <c r="J139" s="371">
        <f>J140</f>
        <v>0</v>
      </c>
      <c r="K139" s="307" t="e">
        <f t="shared" si="2"/>
        <v>#DIV/0!</v>
      </c>
    </row>
    <row r="140" spans="1:11" ht="28.5" customHeight="1" hidden="1">
      <c r="A140" s="365" t="s">
        <v>102</v>
      </c>
      <c r="B140" s="365"/>
      <c r="C140" s="361" t="s">
        <v>152</v>
      </c>
      <c r="D140" s="361" t="s">
        <v>126</v>
      </c>
      <c r="E140" s="361" t="s">
        <v>150</v>
      </c>
      <c r="F140" s="361" t="s">
        <v>197</v>
      </c>
      <c r="G140" s="361" t="s">
        <v>119</v>
      </c>
      <c r="H140" s="375"/>
      <c r="I140" s="371">
        <v>0</v>
      </c>
      <c r="J140" s="371">
        <v>0</v>
      </c>
      <c r="K140" s="307" t="e">
        <f t="shared" si="2"/>
        <v>#DIV/0!</v>
      </c>
    </row>
    <row r="141" spans="1:11" ht="19.5" customHeight="1" hidden="1">
      <c r="A141" s="365" t="s">
        <v>196</v>
      </c>
      <c r="B141" s="365"/>
      <c r="C141" s="361" t="s">
        <v>152</v>
      </c>
      <c r="D141" s="361" t="s">
        <v>126</v>
      </c>
      <c r="E141" s="361" t="s">
        <v>150</v>
      </c>
      <c r="F141" s="361" t="s">
        <v>316</v>
      </c>
      <c r="G141" s="361"/>
      <c r="H141" s="375">
        <v>200</v>
      </c>
      <c r="I141" s="371">
        <f>I142</f>
        <v>0</v>
      </c>
      <c r="J141" s="371">
        <f>J142</f>
        <v>0</v>
      </c>
      <c r="K141" s="307" t="e">
        <f t="shared" si="2"/>
        <v>#DIV/0!</v>
      </c>
    </row>
    <row r="142" spans="1:11" ht="54" hidden="1">
      <c r="A142" s="365" t="s">
        <v>102</v>
      </c>
      <c r="B142" s="365"/>
      <c r="C142" s="361" t="s">
        <v>152</v>
      </c>
      <c r="D142" s="361" t="s">
        <v>126</v>
      </c>
      <c r="E142" s="361" t="s">
        <v>150</v>
      </c>
      <c r="F142" s="361" t="s">
        <v>316</v>
      </c>
      <c r="G142" s="361" t="s">
        <v>119</v>
      </c>
      <c r="H142" s="375">
        <v>220</v>
      </c>
      <c r="I142" s="368"/>
      <c r="J142" s="368"/>
      <c r="K142" s="307" t="e">
        <f t="shared" si="2"/>
        <v>#DIV/0!</v>
      </c>
    </row>
    <row r="143" spans="1:11" s="10" customFormat="1" ht="22.5" customHeight="1">
      <c r="A143" s="359" t="s">
        <v>406</v>
      </c>
      <c r="B143" s="359"/>
      <c r="C143" s="360" t="s">
        <v>152</v>
      </c>
      <c r="D143" s="360" t="s">
        <v>155</v>
      </c>
      <c r="E143" s="360"/>
      <c r="F143" s="360"/>
      <c r="G143" s="360"/>
      <c r="H143" s="374"/>
      <c r="I143" s="372">
        <f>I148+I171</f>
        <v>3309.4</v>
      </c>
      <c r="J143" s="372">
        <f>J144+J148+J171</f>
        <v>3193.9</v>
      </c>
      <c r="K143" s="307">
        <f t="shared" si="2"/>
        <v>96.50994137910195</v>
      </c>
    </row>
    <row r="144" spans="1:11" ht="18" hidden="1">
      <c r="A144" s="363" t="s">
        <v>156</v>
      </c>
      <c r="B144" s="423"/>
      <c r="C144" s="360" t="s">
        <v>152</v>
      </c>
      <c r="D144" s="360" t="s">
        <v>155</v>
      </c>
      <c r="E144" s="360" t="s">
        <v>115</v>
      </c>
      <c r="F144" s="360"/>
      <c r="G144" s="360"/>
      <c r="H144" s="374"/>
      <c r="I144" s="372">
        <f aca="true" t="shared" si="4" ref="I144:J146">I145</f>
        <v>0</v>
      </c>
      <c r="J144" s="372">
        <f t="shared" si="4"/>
        <v>0</v>
      </c>
      <c r="K144" s="307" t="e">
        <f t="shared" si="2"/>
        <v>#DIV/0!</v>
      </c>
    </row>
    <row r="145" spans="1:11" ht="18" hidden="1">
      <c r="A145" s="359" t="s">
        <v>406</v>
      </c>
      <c r="B145" s="423"/>
      <c r="C145" s="360" t="s">
        <v>152</v>
      </c>
      <c r="D145" s="360" t="s">
        <v>155</v>
      </c>
      <c r="E145" s="360" t="s">
        <v>115</v>
      </c>
      <c r="F145" s="361" t="s">
        <v>317</v>
      </c>
      <c r="G145" s="360"/>
      <c r="H145" s="374"/>
      <c r="I145" s="372">
        <f t="shared" si="4"/>
        <v>0</v>
      </c>
      <c r="J145" s="372">
        <f t="shared" si="4"/>
        <v>0</v>
      </c>
      <c r="K145" s="307" t="e">
        <f t="shared" si="2"/>
        <v>#DIV/0!</v>
      </c>
    </row>
    <row r="146" spans="1:11" ht="20.25" customHeight="1" hidden="1">
      <c r="A146" s="365" t="s">
        <v>220</v>
      </c>
      <c r="B146" s="369"/>
      <c r="C146" s="361" t="s">
        <v>152</v>
      </c>
      <c r="D146" s="361" t="s">
        <v>155</v>
      </c>
      <c r="E146" s="361" t="s">
        <v>115</v>
      </c>
      <c r="F146" s="361" t="s">
        <v>221</v>
      </c>
      <c r="G146" s="361"/>
      <c r="H146" s="374"/>
      <c r="I146" s="424">
        <f t="shared" si="4"/>
        <v>0</v>
      </c>
      <c r="J146" s="424">
        <f t="shared" si="4"/>
        <v>0</v>
      </c>
      <c r="K146" s="307" t="e">
        <f t="shared" si="2"/>
        <v>#DIV/0!</v>
      </c>
    </row>
    <row r="147" spans="1:11" ht="39.75" customHeight="1" hidden="1">
      <c r="A147" s="365" t="s">
        <v>215</v>
      </c>
      <c r="B147" s="369"/>
      <c r="C147" s="361" t="s">
        <v>152</v>
      </c>
      <c r="D147" s="361" t="s">
        <v>155</v>
      </c>
      <c r="E147" s="361" t="s">
        <v>115</v>
      </c>
      <c r="F147" s="361" t="s">
        <v>221</v>
      </c>
      <c r="G147" s="361" t="s">
        <v>119</v>
      </c>
      <c r="H147" s="374"/>
      <c r="I147" s="424">
        <v>0</v>
      </c>
      <c r="J147" s="424">
        <v>0</v>
      </c>
      <c r="K147" s="307" t="e">
        <f t="shared" si="2"/>
        <v>#DIV/0!</v>
      </c>
    </row>
    <row r="148" spans="1:11" s="10" customFormat="1" ht="17.25">
      <c r="A148" s="363" t="s">
        <v>158</v>
      </c>
      <c r="B148" s="363"/>
      <c r="C148" s="360" t="s">
        <v>152</v>
      </c>
      <c r="D148" s="360" t="s">
        <v>155</v>
      </c>
      <c r="E148" s="360" t="s">
        <v>116</v>
      </c>
      <c r="F148" s="360"/>
      <c r="G148" s="360"/>
      <c r="H148" s="374"/>
      <c r="I148" s="372">
        <f>I149</f>
        <v>509.8</v>
      </c>
      <c r="J148" s="372">
        <f>J149</f>
        <v>396.6</v>
      </c>
      <c r="K148" s="307">
        <f t="shared" si="2"/>
        <v>77.795213809337</v>
      </c>
    </row>
    <row r="149" spans="1:11" s="10" customFormat="1" ht="18">
      <c r="A149" s="365" t="s">
        <v>98</v>
      </c>
      <c r="B149" s="363"/>
      <c r="C149" s="386">
        <v>950</v>
      </c>
      <c r="D149" s="387">
        <v>5</v>
      </c>
      <c r="E149" s="387">
        <v>2</v>
      </c>
      <c r="F149" s="425">
        <v>3500000000</v>
      </c>
      <c r="G149" s="426"/>
      <c r="H149" s="374"/>
      <c r="I149" s="372">
        <f>I150</f>
        <v>509.8</v>
      </c>
      <c r="J149" s="372">
        <f>J150</f>
        <v>396.6</v>
      </c>
      <c r="K149" s="307">
        <f t="shared" si="2"/>
        <v>77.795213809337</v>
      </c>
    </row>
    <row r="150" spans="1:11" s="10" customFormat="1" ht="36">
      <c r="A150" s="365" t="s">
        <v>99</v>
      </c>
      <c r="B150" s="363"/>
      <c r="C150" s="386">
        <v>950</v>
      </c>
      <c r="D150" s="387">
        <v>5</v>
      </c>
      <c r="E150" s="387">
        <v>2</v>
      </c>
      <c r="F150" s="425">
        <v>3504900000</v>
      </c>
      <c r="G150" s="426"/>
      <c r="H150" s="374"/>
      <c r="I150" s="372">
        <f>I151+I152+I155</f>
        <v>509.8</v>
      </c>
      <c r="J150" s="372">
        <f>J151+J152+J155</f>
        <v>396.6</v>
      </c>
      <c r="K150" s="307">
        <f t="shared" si="2"/>
        <v>77.795213809337</v>
      </c>
    </row>
    <row r="151" spans="1:11" s="10" customFormat="1" ht="54">
      <c r="A151" s="365" t="s">
        <v>215</v>
      </c>
      <c r="B151" s="363"/>
      <c r="C151" s="386">
        <v>950</v>
      </c>
      <c r="D151" s="387">
        <v>5</v>
      </c>
      <c r="E151" s="387">
        <v>2</v>
      </c>
      <c r="F151" s="425">
        <v>3504900000</v>
      </c>
      <c r="G151" s="425">
        <v>200</v>
      </c>
      <c r="H151" s="374"/>
      <c r="I151" s="372">
        <v>509.8</v>
      </c>
      <c r="J151" s="372">
        <v>396.6</v>
      </c>
      <c r="K151" s="307">
        <f t="shared" si="2"/>
        <v>77.795213809337</v>
      </c>
    </row>
    <row r="152" spans="1:11" s="10" customFormat="1" ht="37.5" customHeight="1" hidden="1">
      <c r="A152" s="427" t="s">
        <v>458</v>
      </c>
      <c r="B152" s="428"/>
      <c r="C152" s="386">
        <v>950</v>
      </c>
      <c r="D152" s="387">
        <v>5</v>
      </c>
      <c r="E152" s="387">
        <v>2</v>
      </c>
      <c r="F152" s="361" t="s">
        <v>449</v>
      </c>
      <c r="G152" s="389" t="s">
        <v>338</v>
      </c>
      <c r="H152" s="374"/>
      <c r="I152" s="372">
        <f>I153</f>
        <v>0</v>
      </c>
      <c r="J152" s="372">
        <f>J153</f>
        <v>0</v>
      </c>
      <c r="K152" s="307" t="e">
        <f t="shared" si="2"/>
        <v>#DIV/0!</v>
      </c>
    </row>
    <row r="153" spans="1:11" s="10" customFormat="1" ht="54" hidden="1">
      <c r="A153" s="365" t="s">
        <v>215</v>
      </c>
      <c r="B153" s="369"/>
      <c r="C153" s="386">
        <v>950</v>
      </c>
      <c r="D153" s="387">
        <v>5</v>
      </c>
      <c r="E153" s="387">
        <v>2</v>
      </c>
      <c r="F153" s="361" t="s">
        <v>449</v>
      </c>
      <c r="G153" s="389">
        <v>200</v>
      </c>
      <c r="H153" s="360"/>
      <c r="I153" s="366">
        <v>0</v>
      </c>
      <c r="J153" s="366">
        <v>0</v>
      </c>
      <c r="K153" s="307" t="e">
        <f t="shared" si="2"/>
        <v>#DIV/0!</v>
      </c>
    </row>
    <row r="154" spans="1:11" s="10" customFormat="1" ht="27.75" customHeight="1" hidden="1">
      <c r="A154" s="365" t="s">
        <v>459</v>
      </c>
      <c r="B154" s="428"/>
      <c r="C154" s="386">
        <v>950</v>
      </c>
      <c r="D154" s="387">
        <v>5</v>
      </c>
      <c r="E154" s="387">
        <v>2</v>
      </c>
      <c r="F154" s="361" t="s">
        <v>443</v>
      </c>
      <c r="G154" s="389" t="s">
        <v>338</v>
      </c>
      <c r="H154" s="360"/>
      <c r="I154" s="366">
        <f>I155</f>
        <v>0</v>
      </c>
      <c r="J154" s="366">
        <f>J155</f>
        <v>0</v>
      </c>
      <c r="K154" s="307" t="e">
        <f aca="true" t="shared" si="5" ref="K154:K221">J154*100/I154</f>
        <v>#DIV/0!</v>
      </c>
    </row>
    <row r="155" spans="1:11" s="10" customFormat="1" ht="31.5" customHeight="1" hidden="1">
      <c r="A155" s="365" t="s">
        <v>215</v>
      </c>
      <c r="B155" s="369"/>
      <c r="C155" s="386">
        <v>950</v>
      </c>
      <c r="D155" s="387">
        <v>5</v>
      </c>
      <c r="E155" s="387">
        <v>2</v>
      </c>
      <c r="F155" s="361" t="s">
        <v>443</v>
      </c>
      <c r="G155" s="389">
        <v>200</v>
      </c>
      <c r="H155" s="361"/>
      <c r="I155" s="368">
        <v>0</v>
      </c>
      <c r="J155" s="368">
        <v>0</v>
      </c>
      <c r="K155" s="307" t="e">
        <f t="shared" si="5"/>
        <v>#DIV/0!</v>
      </c>
    </row>
    <row r="156" spans="1:11" ht="24" customHeight="1" hidden="1">
      <c r="A156" s="365" t="s">
        <v>215</v>
      </c>
      <c r="B156" s="369"/>
      <c r="C156" s="386">
        <v>950</v>
      </c>
      <c r="D156" s="387">
        <v>5</v>
      </c>
      <c r="E156" s="387">
        <v>2</v>
      </c>
      <c r="F156" s="361" t="s">
        <v>449</v>
      </c>
      <c r="G156" s="389">
        <v>200</v>
      </c>
      <c r="H156" s="360"/>
      <c r="I156" s="366">
        <v>0</v>
      </c>
      <c r="J156" s="366">
        <v>0</v>
      </c>
      <c r="K156" s="307" t="e">
        <f t="shared" si="5"/>
        <v>#DIV/0!</v>
      </c>
    </row>
    <row r="157" spans="1:11" ht="54" hidden="1">
      <c r="A157" s="365" t="s">
        <v>215</v>
      </c>
      <c r="B157" s="369"/>
      <c r="C157" s="386">
        <v>950</v>
      </c>
      <c r="D157" s="387">
        <v>5</v>
      </c>
      <c r="E157" s="387">
        <v>2</v>
      </c>
      <c r="F157" s="361" t="s">
        <v>449</v>
      </c>
      <c r="G157" s="389">
        <v>200</v>
      </c>
      <c r="H157" s="361"/>
      <c r="I157" s="368">
        <v>0</v>
      </c>
      <c r="J157" s="368">
        <v>0</v>
      </c>
      <c r="K157" s="307" t="e">
        <f t="shared" si="5"/>
        <v>#DIV/0!</v>
      </c>
    </row>
    <row r="158" spans="1:11" ht="18" hidden="1">
      <c r="A158" s="369" t="s">
        <v>345</v>
      </c>
      <c r="B158" s="369"/>
      <c r="C158" s="386">
        <v>950</v>
      </c>
      <c r="D158" s="387">
        <v>5</v>
      </c>
      <c r="E158" s="387">
        <v>2</v>
      </c>
      <c r="F158" s="388">
        <v>8801000001</v>
      </c>
      <c r="G158" s="389" t="s">
        <v>338</v>
      </c>
      <c r="H158" s="360"/>
      <c r="I158" s="366">
        <f>I159</f>
        <v>0</v>
      </c>
      <c r="J158" s="366">
        <f>J159</f>
        <v>0</v>
      </c>
      <c r="K158" s="307" t="e">
        <f t="shared" si="5"/>
        <v>#DIV/0!</v>
      </c>
    </row>
    <row r="159" spans="1:11" ht="54" hidden="1">
      <c r="A159" s="369" t="s">
        <v>215</v>
      </c>
      <c r="B159" s="369"/>
      <c r="C159" s="386">
        <v>950</v>
      </c>
      <c r="D159" s="387">
        <v>5</v>
      </c>
      <c r="E159" s="387">
        <v>2</v>
      </c>
      <c r="F159" s="388">
        <v>8801000001</v>
      </c>
      <c r="G159" s="389" t="s">
        <v>119</v>
      </c>
      <c r="H159" s="360"/>
      <c r="I159" s="366">
        <v>0</v>
      </c>
      <c r="J159" s="366">
        <v>0</v>
      </c>
      <c r="K159" s="307" t="e">
        <f t="shared" si="5"/>
        <v>#DIV/0!</v>
      </c>
    </row>
    <row r="160" spans="1:11" s="219" customFormat="1" ht="87" hidden="1">
      <c r="A160" s="429" t="s">
        <v>265</v>
      </c>
      <c r="B160" s="369"/>
      <c r="C160" s="386">
        <v>950</v>
      </c>
      <c r="D160" s="387">
        <v>5</v>
      </c>
      <c r="E160" s="387">
        <v>2</v>
      </c>
      <c r="F160" s="430">
        <v>8500000000</v>
      </c>
      <c r="G160" s="389"/>
      <c r="H160" s="360"/>
      <c r="I160" s="366">
        <f aca="true" t="shared" si="6" ref="I160:J162">I161</f>
        <v>0</v>
      </c>
      <c r="J160" s="366">
        <f t="shared" si="6"/>
        <v>0</v>
      </c>
      <c r="K160" s="307" t="e">
        <f t="shared" si="5"/>
        <v>#DIV/0!</v>
      </c>
    </row>
    <row r="161" spans="1:11" s="219" customFormat="1" ht="162" hidden="1">
      <c r="A161" s="431" t="s">
        <v>266</v>
      </c>
      <c r="B161" s="369"/>
      <c r="C161" s="386">
        <v>950</v>
      </c>
      <c r="D161" s="387">
        <v>5</v>
      </c>
      <c r="E161" s="387">
        <v>2</v>
      </c>
      <c r="F161" s="432">
        <v>8501000000</v>
      </c>
      <c r="G161" s="389"/>
      <c r="H161" s="360"/>
      <c r="I161" s="366">
        <f t="shared" si="6"/>
        <v>0</v>
      </c>
      <c r="J161" s="366">
        <f t="shared" si="6"/>
        <v>0</v>
      </c>
      <c r="K161" s="307" t="e">
        <f t="shared" si="5"/>
        <v>#DIV/0!</v>
      </c>
    </row>
    <row r="162" spans="1:11" s="219" customFormat="1" ht="54" hidden="1">
      <c r="A162" s="431" t="s">
        <v>267</v>
      </c>
      <c r="B162" s="369"/>
      <c r="C162" s="386">
        <v>950</v>
      </c>
      <c r="D162" s="387">
        <v>5</v>
      </c>
      <c r="E162" s="387">
        <v>2</v>
      </c>
      <c r="F162" s="432">
        <v>8501000001</v>
      </c>
      <c r="G162" s="389"/>
      <c r="H162" s="360"/>
      <c r="I162" s="366">
        <f t="shared" si="6"/>
        <v>0</v>
      </c>
      <c r="J162" s="366">
        <f t="shared" si="6"/>
        <v>0</v>
      </c>
      <c r="K162" s="307" t="e">
        <f t="shared" si="5"/>
        <v>#DIV/0!</v>
      </c>
    </row>
    <row r="163" spans="1:11" s="219" customFormat="1" ht="54" hidden="1">
      <c r="A163" s="369" t="s">
        <v>215</v>
      </c>
      <c r="B163" s="369"/>
      <c r="C163" s="386">
        <v>950</v>
      </c>
      <c r="D163" s="387">
        <v>5</v>
      </c>
      <c r="E163" s="387">
        <v>2</v>
      </c>
      <c r="F163" s="432">
        <v>8501000001</v>
      </c>
      <c r="G163" s="389">
        <v>200</v>
      </c>
      <c r="H163" s="360"/>
      <c r="I163" s="366">
        <v>0</v>
      </c>
      <c r="J163" s="366">
        <v>0</v>
      </c>
      <c r="K163" s="307" t="e">
        <f t="shared" si="5"/>
        <v>#DIV/0!</v>
      </c>
    </row>
    <row r="164" spans="1:11" ht="18" hidden="1">
      <c r="A164" s="369"/>
      <c r="B164" s="369"/>
      <c r="C164" s="386"/>
      <c r="D164" s="387"/>
      <c r="E164" s="387"/>
      <c r="F164" s="388"/>
      <c r="G164" s="389"/>
      <c r="H164" s="360"/>
      <c r="I164" s="366"/>
      <c r="J164" s="366"/>
      <c r="K164" s="307" t="e">
        <f t="shared" si="5"/>
        <v>#DIV/0!</v>
      </c>
    </row>
    <row r="165" spans="1:11" ht="18" hidden="1">
      <c r="A165" s="369"/>
      <c r="B165" s="369"/>
      <c r="C165" s="386"/>
      <c r="D165" s="387"/>
      <c r="E165" s="387"/>
      <c r="F165" s="388"/>
      <c r="G165" s="389"/>
      <c r="H165" s="360"/>
      <c r="I165" s="366"/>
      <c r="J165" s="366"/>
      <c r="K165" s="307" t="e">
        <f t="shared" si="5"/>
        <v>#DIV/0!</v>
      </c>
    </row>
    <row r="166" spans="1:11" ht="18" hidden="1">
      <c r="A166" s="369"/>
      <c r="B166" s="369"/>
      <c r="C166" s="386"/>
      <c r="D166" s="387"/>
      <c r="E166" s="387"/>
      <c r="F166" s="388"/>
      <c r="G166" s="389"/>
      <c r="H166" s="360"/>
      <c r="I166" s="366"/>
      <c r="J166" s="366"/>
      <c r="K166" s="307" t="e">
        <f t="shared" si="5"/>
        <v>#DIV/0!</v>
      </c>
    </row>
    <row r="167" spans="1:11" ht="18" hidden="1">
      <c r="A167" s="369"/>
      <c r="B167" s="369"/>
      <c r="C167" s="386"/>
      <c r="D167" s="387"/>
      <c r="E167" s="387"/>
      <c r="F167" s="388"/>
      <c r="G167" s="389"/>
      <c r="H167" s="360"/>
      <c r="I167" s="366"/>
      <c r="J167" s="366"/>
      <c r="K167" s="307" t="e">
        <f t="shared" si="5"/>
        <v>#DIV/0!</v>
      </c>
    </row>
    <row r="168" spans="1:11" ht="18" hidden="1">
      <c r="A168" s="369"/>
      <c r="B168" s="369"/>
      <c r="C168" s="386"/>
      <c r="D168" s="387"/>
      <c r="E168" s="387"/>
      <c r="F168" s="388"/>
      <c r="G168" s="389"/>
      <c r="H168" s="360"/>
      <c r="I168" s="366"/>
      <c r="J168" s="366"/>
      <c r="K168" s="307" t="e">
        <f t="shared" si="5"/>
        <v>#DIV/0!</v>
      </c>
    </row>
    <row r="169" spans="1:11" ht="18" hidden="1">
      <c r="A169" s="369"/>
      <c r="B169" s="369"/>
      <c r="C169" s="386"/>
      <c r="D169" s="387"/>
      <c r="E169" s="387"/>
      <c r="F169" s="388"/>
      <c r="G169" s="389"/>
      <c r="H169" s="360"/>
      <c r="I169" s="366"/>
      <c r="J169" s="366"/>
      <c r="K169" s="307" t="e">
        <f t="shared" si="5"/>
        <v>#DIV/0!</v>
      </c>
    </row>
    <row r="170" spans="1:11" ht="18" hidden="1">
      <c r="A170" s="369"/>
      <c r="B170" s="369"/>
      <c r="C170" s="386"/>
      <c r="D170" s="387"/>
      <c r="E170" s="387"/>
      <c r="F170" s="388"/>
      <c r="G170" s="389"/>
      <c r="H170" s="360"/>
      <c r="I170" s="366"/>
      <c r="J170" s="366"/>
      <c r="K170" s="307" t="e">
        <f t="shared" si="5"/>
        <v>#DIV/0!</v>
      </c>
    </row>
    <row r="171" spans="1:11" s="10" customFormat="1" ht="17.25">
      <c r="A171" s="363" t="s">
        <v>159</v>
      </c>
      <c r="B171" s="363"/>
      <c r="C171" s="360" t="s">
        <v>152</v>
      </c>
      <c r="D171" s="360" t="s">
        <v>155</v>
      </c>
      <c r="E171" s="360" t="s">
        <v>125</v>
      </c>
      <c r="F171" s="360"/>
      <c r="G171" s="360"/>
      <c r="H171" s="374"/>
      <c r="I171" s="372">
        <f>I172</f>
        <v>2799.6</v>
      </c>
      <c r="J171" s="372">
        <f>J172</f>
        <v>2797.3</v>
      </c>
      <c r="K171" s="307">
        <f t="shared" si="5"/>
        <v>99.91784540648665</v>
      </c>
    </row>
    <row r="172" spans="1:11" s="10" customFormat="1" ht="18">
      <c r="A172" s="359" t="s">
        <v>406</v>
      </c>
      <c r="B172" s="359"/>
      <c r="C172" s="360" t="s">
        <v>152</v>
      </c>
      <c r="D172" s="360" t="s">
        <v>155</v>
      </c>
      <c r="E172" s="360" t="s">
        <v>125</v>
      </c>
      <c r="F172" s="361" t="s">
        <v>317</v>
      </c>
      <c r="G172" s="360"/>
      <c r="H172" s="374"/>
      <c r="I172" s="372">
        <f>I173</f>
        <v>2799.6</v>
      </c>
      <c r="J172" s="372">
        <f>J173</f>
        <v>2797.3</v>
      </c>
      <c r="K172" s="307">
        <f t="shared" si="5"/>
        <v>99.91784540648665</v>
      </c>
    </row>
    <row r="173" spans="1:11" ht="18">
      <c r="A173" s="367" t="s">
        <v>159</v>
      </c>
      <c r="B173" s="367"/>
      <c r="C173" s="361" t="s">
        <v>152</v>
      </c>
      <c r="D173" s="361" t="s">
        <v>155</v>
      </c>
      <c r="E173" s="361" t="s">
        <v>125</v>
      </c>
      <c r="F173" s="361" t="s">
        <v>318</v>
      </c>
      <c r="G173" s="361"/>
      <c r="H173" s="361"/>
      <c r="I173" s="371">
        <f>I174+I178+I180+I182+I184</f>
        <v>2799.6</v>
      </c>
      <c r="J173" s="371">
        <f>J174+J178+J180+J182+J184</f>
        <v>2797.3</v>
      </c>
      <c r="K173" s="307">
        <f t="shared" si="5"/>
        <v>99.91784540648665</v>
      </c>
    </row>
    <row r="174" spans="1:11" ht="18">
      <c r="A174" s="363" t="s">
        <v>160</v>
      </c>
      <c r="B174" s="363"/>
      <c r="C174" s="360" t="s">
        <v>152</v>
      </c>
      <c r="D174" s="360" t="s">
        <v>155</v>
      </c>
      <c r="E174" s="360" t="s">
        <v>125</v>
      </c>
      <c r="F174" s="360" t="s">
        <v>400</v>
      </c>
      <c r="G174" s="361"/>
      <c r="H174" s="375"/>
      <c r="I174" s="371">
        <f>I175</f>
        <v>34.2</v>
      </c>
      <c r="J174" s="371">
        <f>J175</f>
        <v>31.9</v>
      </c>
      <c r="K174" s="307">
        <f t="shared" si="5"/>
        <v>93.27485380116958</v>
      </c>
    </row>
    <row r="175" spans="1:11" ht="54">
      <c r="A175" s="365" t="s">
        <v>215</v>
      </c>
      <c r="B175" s="365"/>
      <c r="C175" s="361" t="s">
        <v>152</v>
      </c>
      <c r="D175" s="361" t="s">
        <v>155</v>
      </c>
      <c r="E175" s="361" t="s">
        <v>125</v>
      </c>
      <c r="F175" s="361" t="s">
        <v>400</v>
      </c>
      <c r="G175" s="361" t="s">
        <v>119</v>
      </c>
      <c r="H175" s="375"/>
      <c r="I175" s="371">
        <v>34.2</v>
      </c>
      <c r="J175" s="371">
        <v>31.9</v>
      </c>
      <c r="K175" s="307">
        <f t="shared" si="5"/>
        <v>93.27485380116958</v>
      </c>
    </row>
    <row r="176" spans="1:11" s="10" customFormat="1" ht="34.5" hidden="1">
      <c r="A176" s="359" t="s">
        <v>12</v>
      </c>
      <c r="B176" s="359"/>
      <c r="C176" s="360" t="s">
        <v>152</v>
      </c>
      <c r="D176" s="360" t="s">
        <v>155</v>
      </c>
      <c r="E176" s="360" t="s">
        <v>125</v>
      </c>
      <c r="F176" s="360" t="s">
        <v>401</v>
      </c>
      <c r="G176" s="360"/>
      <c r="H176" s="360"/>
      <c r="I176" s="372">
        <v>0</v>
      </c>
      <c r="J176" s="372">
        <v>0</v>
      </c>
      <c r="K176" s="307" t="e">
        <f t="shared" si="5"/>
        <v>#DIV/0!</v>
      </c>
    </row>
    <row r="177" spans="1:11" ht="54" hidden="1">
      <c r="A177" s="367" t="s">
        <v>102</v>
      </c>
      <c r="B177" s="367"/>
      <c r="C177" s="361" t="s">
        <v>152</v>
      </c>
      <c r="D177" s="361" t="s">
        <v>155</v>
      </c>
      <c r="E177" s="361" t="s">
        <v>125</v>
      </c>
      <c r="F177" s="361" t="s">
        <v>401</v>
      </c>
      <c r="G177" s="361" t="s">
        <v>119</v>
      </c>
      <c r="H177" s="361"/>
      <c r="I177" s="366">
        <v>0</v>
      </c>
      <c r="J177" s="366">
        <v>0</v>
      </c>
      <c r="K177" s="307" t="e">
        <f t="shared" si="5"/>
        <v>#DIV/0!</v>
      </c>
    </row>
    <row r="178" spans="1:11" s="10" customFormat="1" ht="34.5">
      <c r="A178" s="363" t="s">
        <v>13</v>
      </c>
      <c r="B178" s="363"/>
      <c r="C178" s="360" t="s">
        <v>152</v>
      </c>
      <c r="D178" s="360" t="s">
        <v>155</v>
      </c>
      <c r="E178" s="360" t="s">
        <v>125</v>
      </c>
      <c r="F178" s="360" t="s">
        <v>402</v>
      </c>
      <c r="G178" s="360"/>
      <c r="H178" s="360"/>
      <c r="I178" s="362">
        <f>I179</f>
        <v>271</v>
      </c>
      <c r="J178" s="362">
        <f>J179</f>
        <v>271</v>
      </c>
      <c r="K178" s="307">
        <f t="shared" si="5"/>
        <v>100</v>
      </c>
    </row>
    <row r="179" spans="1:11" ht="54">
      <c r="A179" s="365" t="s">
        <v>102</v>
      </c>
      <c r="B179" s="365"/>
      <c r="C179" s="361" t="s">
        <v>152</v>
      </c>
      <c r="D179" s="361" t="s">
        <v>155</v>
      </c>
      <c r="E179" s="361" t="s">
        <v>125</v>
      </c>
      <c r="F179" s="361" t="s">
        <v>402</v>
      </c>
      <c r="G179" s="361" t="s">
        <v>119</v>
      </c>
      <c r="H179" s="361"/>
      <c r="I179" s="366">
        <v>271</v>
      </c>
      <c r="J179" s="366">
        <v>271</v>
      </c>
      <c r="K179" s="307">
        <f t="shared" si="5"/>
        <v>100</v>
      </c>
    </row>
    <row r="180" spans="1:11" ht="72">
      <c r="A180" s="412" t="s">
        <v>564</v>
      </c>
      <c r="B180" s="365"/>
      <c r="C180" s="361" t="s">
        <v>152</v>
      </c>
      <c r="D180" s="361" t="s">
        <v>155</v>
      </c>
      <c r="E180" s="361" t="s">
        <v>125</v>
      </c>
      <c r="F180" s="413">
        <v>3505074110</v>
      </c>
      <c r="G180" s="361"/>
      <c r="H180" s="361"/>
      <c r="I180" s="366">
        <v>200</v>
      </c>
      <c r="J180" s="366">
        <v>200</v>
      </c>
      <c r="K180" s="307">
        <f t="shared" si="5"/>
        <v>100</v>
      </c>
    </row>
    <row r="181" spans="1:11" ht="54">
      <c r="A181" s="412" t="s">
        <v>102</v>
      </c>
      <c r="B181" s="365"/>
      <c r="C181" s="361" t="s">
        <v>152</v>
      </c>
      <c r="D181" s="361" t="s">
        <v>155</v>
      </c>
      <c r="E181" s="361" t="s">
        <v>125</v>
      </c>
      <c r="F181" s="433">
        <v>3505074110</v>
      </c>
      <c r="G181" s="361" t="s">
        <v>119</v>
      </c>
      <c r="H181" s="361"/>
      <c r="I181" s="366">
        <v>200</v>
      </c>
      <c r="J181" s="366">
        <v>200</v>
      </c>
      <c r="K181" s="307">
        <f t="shared" si="5"/>
        <v>100</v>
      </c>
    </row>
    <row r="182" spans="1:11" ht="36">
      <c r="A182" s="434" t="s">
        <v>242</v>
      </c>
      <c r="B182" s="434"/>
      <c r="C182" s="361" t="s">
        <v>152</v>
      </c>
      <c r="D182" s="361" t="s">
        <v>155</v>
      </c>
      <c r="E182" s="361" t="s">
        <v>125</v>
      </c>
      <c r="F182" s="361" t="s">
        <v>263</v>
      </c>
      <c r="G182" s="361"/>
      <c r="H182" s="361"/>
      <c r="I182" s="366">
        <f>I183</f>
        <v>655.4</v>
      </c>
      <c r="J182" s="366">
        <f>J183</f>
        <v>655.4</v>
      </c>
      <c r="K182" s="307">
        <f t="shared" si="5"/>
        <v>100</v>
      </c>
    </row>
    <row r="183" spans="1:11" ht="54">
      <c r="A183" s="435" t="s">
        <v>215</v>
      </c>
      <c r="B183" s="435"/>
      <c r="C183" s="361" t="s">
        <v>152</v>
      </c>
      <c r="D183" s="361" t="s">
        <v>155</v>
      </c>
      <c r="E183" s="361" t="s">
        <v>125</v>
      </c>
      <c r="F183" s="361" t="s">
        <v>264</v>
      </c>
      <c r="G183" s="361" t="s">
        <v>119</v>
      </c>
      <c r="H183" s="361"/>
      <c r="I183" s="366">
        <v>655.4</v>
      </c>
      <c r="J183" s="366">
        <v>655.4</v>
      </c>
      <c r="K183" s="307">
        <f t="shared" si="5"/>
        <v>100</v>
      </c>
    </row>
    <row r="184" spans="1:11" ht="121.5">
      <c r="A184" s="436" t="s">
        <v>558</v>
      </c>
      <c r="B184" s="434"/>
      <c r="C184" s="361" t="s">
        <v>152</v>
      </c>
      <c r="D184" s="361" t="s">
        <v>155</v>
      </c>
      <c r="E184" s="361" t="s">
        <v>125</v>
      </c>
      <c r="F184" s="352" t="s">
        <v>561</v>
      </c>
      <c r="G184" s="361"/>
      <c r="H184" s="361"/>
      <c r="I184" s="366">
        <v>1639</v>
      </c>
      <c r="J184" s="366">
        <v>1639</v>
      </c>
      <c r="K184" s="307">
        <f t="shared" si="5"/>
        <v>100</v>
      </c>
    </row>
    <row r="185" spans="1:11" ht="90">
      <c r="A185" s="437" t="s">
        <v>559</v>
      </c>
      <c r="B185" s="435"/>
      <c r="C185" s="361" t="s">
        <v>152</v>
      </c>
      <c r="D185" s="361" t="s">
        <v>155</v>
      </c>
      <c r="E185" s="361" t="s">
        <v>125</v>
      </c>
      <c r="F185" s="352" t="s">
        <v>562</v>
      </c>
      <c r="G185" s="361" t="s">
        <v>119</v>
      </c>
      <c r="H185" s="361"/>
      <c r="I185" s="366">
        <v>1639</v>
      </c>
      <c r="J185" s="366">
        <v>1639</v>
      </c>
      <c r="K185" s="307">
        <f t="shared" si="5"/>
        <v>100</v>
      </c>
    </row>
    <row r="186" spans="1:11" ht="54">
      <c r="A186" s="437" t="s">
        <v>560</v>
      </c>
      <c r="B186" s="435"/>
      <c r="C186" s="361" t="s">
        <v>152</v>
      </c>
      <c r="D186" s="361" t="s">
        <v>155</v>
      </c>
      <c r="E186" s="361" t="s">
        <v>125</v>
      </c>
      <c r="F186" s="352" t="s">
        <v>563</v>
      </c>
      <c r="G186" s="361"/>
      <c r="H186" s="361"/>
      <c r="I186" s="366">
        <v>1639</v>
      </c>
      <c r="J186" s="366">
        <v>1639</v>
      </c>
      <c r="K186" s="307">
        <f t="shared" si="5"/>
        <v>100</v>
      </c>
    </row>
    <row r="187" spans="1:11" ht="54">
      <c r="A187" s="437" t="s">
        <v>102</v>
      </c>
      <c r="B187" s="435"/>
      <c r="C187" s="361" t="s">
        <v>152</v>
      </c>
      <c r="D187" s="361" t="s">
        <v>155</v>
      </c>
      <c r="E187" s="361" t="s">
        <v>125</v>
      </c>
      <c r="F187" s="352" t="s">
        <v>563</v>
      </c>
      <c r="G187" s="361" t="s">
        <v>119</v>
      </c>
      <c r="H187" s="361"/>
      <c r="I187" s="366">
        <v>1639</v>
      </c>
      <c r="J187" s="366">
        <v>1639</v>
      </c>
      <c r="K187" s="307"/>
    </row>
    <row r="188" spans="1:11" s="10" customFormat="1" ht="17.25">
      <c r="A188" s="359" t="s">
        <v>161</v>
      </c>
      <c r="B188" s="359"/>
      <c r="C188" s="360" t="s">
        <v>152</v>
      </c>
      <c r="D188" s="360" t="s">
        <v>162</v>
      </c>
      <c r="E188" s="360"/>
      <c r="F188" s="360"/>
      <c r="G188" s="360"/>
      <c r="H188" s="360"/>
      <c r="I188" s="372">
        <f>I189</f>
        <v>5</v>
      </c>
      <c r="J188" s="372">
        <f>J189</f>
        <v>5</v>
      </c>
      <c r="K188" s="307">
        <f t="shared" si="5"/>
        <v>100</v>
      </c>
    </row>
    <row r="189" spans="1:11" s="10" customFormat="1" ht="51.75">
      <c r="A189" s="359" t="s">
        <v>124</v>
      </c>
      <c r="B189" s="359"/>
      <c r="C189" s="360" t="s">
        <v>152</v>
      </c>
      <c r="D189" s="360" t="s">
        <v>162</v>
      </c>
      <c r="E189" s="360" t="s">
        <v>155</v>
      </c>
      <c r="F189" s="360"/>
      <c r="G189" s="360"/>
      <c r="H189" s="360"/>
      <c r="I189" s="372">
        <f>I191</f>
        <v>5</v>
      </c>
      <c r="J189" s="372">
        <f>J191</f>
        <v>5</v>
      </c>
      <c r="K189" s="307">
        <f t="shared" si="5"/>
        <v>100</v>
      </c>
    </row>
    <row r="190" spans="1:11" s="10" customFormat="1" ht="18.75" customHeight="1">
      <c r="A190" s="359" t="s">
        <v>97</v>
      </c>
      <c r="B190" s="359"/>
      <c r="C190" s="360" t="s">
        <v>152</v>
      </c>
      <c r="D190" s="360" t="s">
        <v>162</v>
      </c>
      <c r="E190" s="360" t="s">
        <v>155</v>
      </c>
      <c r="F190" s="360" t="s">
        <v>324</v>
      </c>
      <c r="G190" s="360"/>
      <c r="H190" s="360"/>
      <c r="I190" s="372">
        <f>I191</f>
        <v>5</v>
      </c>
      <c r="J190" s="372">
        <f>J191</f>
        <v>5</v>
      </c>
      <c r="K190" s="307">
        <f t="shared" si="5"/>
        <v>100</v>
      </c>
    </row>
    <row r="191" spans="1:11" ht="18" customHeight="1">
      <c r="A191" s="438" t="s">
        <v>190</v>
      </c>
      <c r="B191" s="438"/>
      <c r="C191" s="361" t="s">
        <v>152</v>
      </c>
      <c r="D191" s="361" t="s">
        <v>162</v>
      </c>
      <c r="E191" s="361" t="s">
        <v>155</v>
      </c>
      <c r="F191" s="361" t="s">
        <v>323</v>
      </c>
      <c r="G191" s="361"/>
      <c r="H191" s="361"/>
      <c r="I191" s="371">
        <f>I192</f>
        <v>5</v>
      </c>
      <c r="J191" s="371">
        <f>J192</f>
        <v>5</v>
      </c>
      <c r="K191" s="307">
        <f t="shared" si="5"/>
        <v>100</v>
      </c>
    </row>
    <row r="192" spans="1:11" ht="54">
      <c r="A192" s="367" t="s">
        <v>215</v>
      </c>
      <c r="B192" s="367"/>
      <c r="C192" s="361" t="s">
        <v>152</v>
      </c>
      <c r="D192" s="361" t="s">
        <v>162</v>
      </c>
      <c r="E192" s="361" t="s">
        <v>155</v>
      </c>
      <c r="F192" s="361" t="s">
        <v>323</v>
      </c>
      <c r="G192" s="361" t="s">
        <v>119</v>
      </c>
      <c r="H192" s="361"/>
      <c r="I192" s="371">
        <v>5</v>
      </c>
      <c r="J192" s="371">
        <v>5</v>
      </c>
      <c r="K192" s="307">
        <f t="shared" si="5"/>
        <v>100</v>
      </c>
    </row>
    <row r="193" spans="1:11" s="10" customFormat="1" ht="17.25">
      <c r="A193" s="363" t="s">
        <v>186</v>
      </c>
      <c r="B193" s="363"/>
      <c r="C193" s="360" t="s">
        <v>152</v>
      </c>
      <c r="D193" s="360" t="s">
        <v>163</v>
      </c>
      <c r="E193" s="360"/>
      <c r="F193" s="360"/>
      <c r="G193" s="360"/>
      <c r="H193" s="374"/>
      <c r="I193" s="372">
        <f>I194</f>
        <v>2825.3</v>
      </c>
      <c r="J193" s="372">
        <f>J194</f>
        <v>2779.7000000000003</v>
      </c>
      <c r="K193" s="307">
        <f t="shared" si="5"/>
        <v>98.38601210490921</v>
      </c>
    </row>
    <row r="194" spans="1:11" s="10" customFormat="1" ht="17.25">
      <c r="A194" s="359" t="s">
        <v>28</v>
      </c>
      <c r="B194" s="359"/>
      <c r="C194" s="360" t="s">
        <v>152</v>
      </c>
      <c r="D194" s="360" t="s">
        <v>163</v>
      </c>
      <c r="E194" s="360" t="s">
        <v>115</v>
      </c>
      <c r="F194" s="360"/>
      <c r="G194" s="360"/>
      <c r="H194" s="360"/>
      <c r="I194" s="372">
        <f>I195+I202+I206</f>
        <v>2825.3</v>
      </c>
      <c r="J194" s="372">
        <f>J195+J202+J206</f>
        <v>2779.7000000000003</v>
      </c>
      <c r="K194" s="307">
        <f t="shared" si="5"/>
        <v>98.38601210490921</v>
      </c>
    </row>
    <row r="195" spans="1:11" ht="18">
      <c r="A195" s="367" t="s">
        <v>325</v>
      </c>
      <c r="B195" s="367"/>
      <c r="C195" s="361" t="s">
        <v>152</v>
      </c>
      <c r="D195" s="361" t="s">
        <v>163</v>
      </c>
      <c r="E195" s="361" t="s">
        <v>115</v>
      </c>
      <c r="F195" s="361" t="s">
        <v>326</v>
      </c>
      <c r="G195" s="361"/>
      <c r="H195" s="361"/>
      <c r="I195" s="371">
        <f>I198</f>
        <v>2825.3</v>
      </c>
      <c r="J195" s="371">
        <f>J198</f>
        <v>2779.7000000000003</v>
      </c>
      <c r="K195" s="307">
        <f t="shared" si="5"/>
        <v>98.38601210490921</v>
      </c>
    </row>
    <row r="196" spans="1:11" ht="18" hidden="1">
      <c r="A196" s="367" t="s">
        <v>183</v>
      </c>
      <c r="B196" s="367"/>
      <c r="C196" s="361" t="s">
        <v>152</v>
      </c>
      <c r="D196" s="361" t="s">
        <v>163</v>
      </c>
      <c r="E196" s="361" t="s">
        <v>115</v>
      </c>
      <c r="F196" s="361" t="s">
        <v>327</v>
      </c>
      <c r="G196" s="361"/>
      <c r="H196" s="361"/>
      <c r="I196" s="371">
        <f>I197</f>
        <v>0</v>
      </c>
      <c r="J196" s="371">
        <f>J197</f>
        <v>0</v>
      </c>
      <c r="K196" s="307" t="e">
        <f t="shared" si="5"/>
        <v>#DIV/0!</v>
      </c>
    </row>
    <row r="197" spans="1:11" ht="54" hidden="1">
      <c r="A197" s="367" t="s">
        <v>102</v>
      </c>
      <c r="B197" s="367"/>
      <c r="C197" s="361" t="s">
        <v>152</v>
      </c>
      <c r="D197" s="361" t="s">
        <v>163</v>
      </c>
      <c r="E197" s="361" t="s">
        <v>115</v>
      </c>
      <c r="F197" s="361" t="s">
        <v>327</v>
      </c>
      <c r="G197" s="361" t="s">
        <v>119</v>
      </c>
      <c r="H197" s="361"/>
      <c r="I197" s="371"/>
      <c r="J197" s="371"/>
      <c r="K197" s="307" t="e">
        <f t="shared" si="5"/>
        <v>#DIV/0!</v>
      </c>
    </row>
    <row r="198" spans="1:11" ht="54">
      <c r="A198" s="365" t="s">
        <v>328</v>
      </c>
      <c r="B198" s="365"/>
      <c r="C198" s="361" t="s">
        <v>152</v>
      </c>
      <c r="D198" s="361" t="s">
        <v>163</v>
      </c>
      <c r="E198" s="361" t="s">
        <v>115</v>
      </c>
      <c r="F198" s="361" t="s">
        <v>329</v>
      </c>
      <c r="G198" s="361"/>
      <c r="H198" s="361"/>
      <c r="I198" s="371">
        <f>I199+I200+I201+I215</f>
        <v>2825.3</v>
      </c>
      <c r="J198" s="371">
        <f>J199+J200+J201+J215</f>
        <v>2779.7000000000003</v>
      </c>
      <c r="K198" s="307">
        <f t="shared" si="5"/>
        <v>98.38601210490921</v>
      </c>
    </row>
    <row r="199" spans="1:11" ht="126">
      <c r="A199" s="367" t="s">
        <v>100</v>
      </c>
      <c r="B199" s="367"/>
      <c r="C199" s="361" t="s">
        <v>152</v>
      </c>
      <c r="D199" s="361" t="s">
        <v>163</v>
      </c>
      <c r="E199" s="361" t="s">
        <v>115</v>
      </c>
      <c r="F199" s="361" t="s">
        <v>329</v>
      </c>
      <c r="G199" s="361" t="s">
        <v>101</v>
      </c>
      <c r="H199" s="361"/>
      <c r="I199" s="368">
        <f>1872+563.5</f>
        <v>2435.5</v>
      </c>
      <c r="J199" s="368">
        <v>2435.5</v>
      </c>
      <c r="K199" s="307">
        <f t="shared" si="5"/>
        <v>100</v>
      </c>
    </row>
    <row r="200" spans="1:11" ht="54">
      <c r="A200" s="367" t="s">
        <v>215</v>
      </c>
      <c r="B200" s="367"/>
      <c r="C200" s="361" t="s">
        <v>152</v>
      </c>
      <c r="D200" s="361" t="s">
        <v>163</v>
      </c>
      <c r="E200" s="361" t="s">
        <v>115</v>
      </c>
      <c r="F200" s="361" t="s">
        <v>329</v>
      </c>
      <c r="G200" s="361" t="s">
        <v>119</v>
      </c>
      <c r="H200" s="361"/>
      <c r="I200" s="368">
        <v>383.9</v>
      </c>
      <c r="J200" s="368">
        <v>338.3</v>
      </c>
      <c r="K200" s="307">
        <f t="shared" si="5"/>
        <v>88.12190674654859</v>
      </c>
    </row>
    <row r="201" spans="1:11" ht="18">
      <c r="A201" s="365" t="s">
        <v>103</v>
      </c>
      <c r="B201" s="365"/>
      <c r="C201" s="361" t="s">
        <v>152</v>
      </c>
      <c r="D201" s="361" t="s">
        <v>163</v>
      </c>
      <c r="E201" s="361" t="s">
        <v>115</v>
      </c>
      <c r="F201" s="361" t="s">
        <v>329</v>
      </c>
      <c r="G201" s="361" t="s">
        <v>104</v>
      </c>
      <c r="H201" s="361"/>
      <c r="I201" s="439">
        <v>5.9</v>
      </c>
      <c r="J201" s="439">
        <v>5.9</v>
      </c>
      <c r="K201" s="307">
        <f t="shared" si="5"/>
        <v>100</v>
      </c>
    </row>
    <row r="202" spans="1:11" s="213" customFormat="1" ht="108" hidden="1">
      <c r="A202" s="440" t="s">
        <v>79</v>
      </c>
      <c r="B202" s="367"/>
      <c r="C202" s="361" t="s">
        <v>152</v>
      </c>
      <c r="D202" s="361" t="s">
        <v>163</v>
      </c>
      <c r="E202" s="361" t="s">
        <v>115</v>
      </c>
      <c r="F202" s="441">
        <v>6400000000</v>
      </c>
      <c r="G202" s="361"/>
      <c r="H202" s="361"/>
      <c r="I202" s="368">
        <f aca="true" t="shared" si="7" ref="I202:J204">I203</f>
        <v>0</v>
      </c>
      <c r="J202" s="368">
        <f t="shared" si="7"/>
        <v>0</v>
      </c>
      <c r="K202" s="307" t="e">
        <f t="shared" si="5"/>
        <v>#DIV/0!</v>
      </c>
    </row>
    <row r="203" spans="1:11" s="213" customFormat="1" ht="90" hidden="1">
      <c r="A203" s="440" t="s">
        <v>80</v>
      </c>
      <c r="B203" s="367"/>
      <c r="C203" s="361" t="s">
        <v>152</v>
      </c>
      <c r="D203" s="361" t="s">
        <v>163</v>
      </c>
      <c r="E203" s="361" t="s">
        <v>115</v>
      </c>
      <c r="F203" s="354">
        <v>6401000000</v>
      </c>
      <c r="G203" s="361"/>
      <c r="H203" s="361"/>
      <c r="I203" s="368">
        <f t="shared" si="7"/>
        <v>0</v>
      </c>
      <c r="J203" s="368">
        <f t="shared" si="7"/>
        <v>0</v>
      </c>
      <c r="K203" s="307" t="e">
        <f t="shared" si="5"/>
        <v>#DIV/0!</v>
      </c>
    </row>
    <row r="204" spans="1:11" s="213" customFormat="1" ht="108" hidden="1">
      <c r="A204" s="431" t="s">
        <v>81</v>
      </c>
      <c r="B204" s="367"/>
      <c r="C204" s="361" t="s">
        <v>152</v>
      </c>
      <c r="D204" s="361" t="s">
        <v>163</v>
      </c>
      <c r="E204" s="361" t="s">
        <v>115</v>
      </c>
      <c r="F204" s="432" t="s">
        <v>82</v>
      </c>
      <c r="G204" s="361"/>
      <c r="H204" s="361"/>
      <c r="I204" s="368">
        <f t="shared" si="7"/>
        <v>0</v>
      </c>
      <c r="J204" s="368">
        <f t="shared" si="7"/>
        <v>0</v>
      </c>
      <c r="K204" s="307" t="e">
        <f t="shared" si="5"/>
        <v>#DIV/0!</v>
      </c>
    </row>
    <row r="205" spans="1:11" s="213" customFormat="1" ht="54" hidden="1">
      <c r="A205" s="367" t="s">
        <v>215</v>
      </c>
      <c r="B205" s="367"/>
      <c r="C205" s="361" t="s">
        <v>152</v>
      </c>
      <c r="D205" s="361" t="s">
        <v>163</v>
      </c>
      <c r="E205" s="361" t="s">
        <v>115</v>
      </c>
      <c r="F205" s="432" t="s">
        <v>82</v>
      </c>
      <c r="G205" s="361" t="s">
        <v>119</v>
      </c>
      <c r="H205" s="361"/>
      <c r="I205" s="368">
        <v>0</v>
      </c>
      <c r="J205" s="368">
        <v>0</v>
      </c>
      <c r="K205" s="307" t="e">
        <f t="shared" si="5"/>
        <v>#DIV/0!</v>
      </c>
    </row>
    <row r="206" spans="1:11" s="219" customFormat="1" ht="121.5" hidden="1">
      <c r="A206" s="429" t="s">
        <v>268</v>
      </c>
      <c r="B206" s="367"/>
      <c r="C206" s="361" t="s">
        <v>152</v>
      </c>
      <c r="D206" s="361" t="s">
        <v>163</v>
      </c>
      <c r="E206" s="361" t="s">
        <v>115</v>
      </c>
      <c r="F206" s="430">
        <v>7000000000</v>
      </c>
      <c r="G206" s="361"/>
      <c r="H206" s="361"/>
      <c r="I206" s="368">
        <f>I207</f>
        <v>0</v>
      </c>
      <c r="J206" s="368">
        <f>J207</f>
        <v>0</v>
      </c>
      <c r="K206" s="307" t="e">
        <f t="shared" si="5"/>
        <v>#DIV/0!</v>
      </c>
    </row>
    <row r="207" spans="1:11" s="219" customFormat="1" ht="108" hidden="1">
      <c r="A207" s="431" t="s">
        <v>269</v>
      </c>
      <c r="B207" s="367"/>
      <c r="C207" s="361" t="s">
        <v>152</v>
      </c>
      <c r="D207" s="361" t="s">
        <v>163</v>
      </c>
      <c r="E207" s="361" t="s">
        <v>115</v>
      </c>
      <c r="F207" s="432">
        <v>7001000000</v>
      </c>
      <c r="G207" s="361"/>
      <c r="H207" s="361"/>
      <c r="I207" s="368">
        <f>I212</f>
        <v>0</v>
      </c>
      <c r="J207" s="368">
        <f>J212</f>
        <v>0</v>
      </c>
      <c r="K207" s="307" t="e">
        <f t="shared" si="5"/>
        <v>#DIV/0!</v>
      </c>
    </row>
    <row r="208" spans="1:11" s="219" customFormat="1" ht="54" hidden="1">
      <c r="A208" s="431" t="s">
        <v>270</v>
      </c>
      <c r="B208" s="367"/>
      <c r="C208" s="361" t="s">
        <v>152</v>
      </c>
      <c r="D208" s="361" t="s">
        <v>163</v>
      </c>
      <c r="E208" s="361" t="s">
        <v>115</v>
      </c>
      <c r="F208" s="432">
        <v>7001000001</v>
      </c>
      <c r="G208" s="361"/>
      <c r="H208" s="361"/>
      <c r="I208" s="368"/>
      <c r="J208" s="368"/>
      <c r="K208" s="307" t="e">
        <f t="shared" si="5"/>
        <v>#DIV/0!</v>
      </c>
    </row>
    <row r="209" spans="1:11" s="219" customFormat="1" ht="54" hidden="1">
      <c r="A209" s="431" t="s">
        <v>271</v>
      </c>
      <c r="B209" s="367"/>
      <c r="C209" s="361" t="s">
        <v>152</v>
      </c>
      <c r="D209" s="361" t="s">
        <v>163</v>
      </c>
      <c r="E209" s="361" t="s">
        <v>115</v>
      </c>
      <c r="F209" s="432">
        <v>7001000002</v>
      </c>
      <c r="G209" s="361"/>
      <c r="H209" s="361"/>
      <c r="I209" s="368"/>
      <c r="J209" s="368"/>
      <c r="K209" s="307" t="e">
        <f t="shared" si="5"/>
        <v>#DIV/0!</v>
      </c>
    </row>
    <row r="210" spans="1:11" s="219" customFormat="1" ht="54" hidden="1">
      <c r="A210" s="431" t="s">
        <v>272</v>
      </c>
      <c r="B210" s="367"/>
      <c r="C210" s="361" t="s">
        <v>152</v>
      </c>
      <c r="D210" s="361" t="s">
        <v>163</v>
      </c>
      <c r="E210" s="361" t="s">
        <v>115</v>
      </c>
      <c r="F210" s="432">
        <v>7001000003</v>
      </c>
      <c r="G210" s="361"/>
      <c r="H210" s="361"/>
      <c r="I210" s="368"/>
      <c r="J210" s="368"/>
      <c r="K210" s="307" t="e">
        <f t="shared" si="5"/>
        <v>#DIV/0!</v>
      </c>
    </row>
    <row r="211" spans="1:11" s="219" customFormat="1" ht="72" hidden="1">
      <c r="A211" s="431" t="s">
        <v>273</v>
      </c>
      <c r="B211" s="367"/>
      <c r="C211" s="361" t="s">
        <v>152</v>
      </c>
      <c r="D211" s="361" t="s">
        <v>163</v>
      </c>
      <c r="E211" s="361" t="s">
        <v>115</v>
      </c>
      <c r="F211" s="432">
        <v>7001000004</v>
      </c>
      <c r="G211" s="361"/>
      <c r="H211" s="361"/>
      <c r="I211" s="368"/>
      <c r="J211" s="368"/>
      <c r="K211" s="307" t="e">
        <f t="shared" si="5"/>
        <v>#DIV/0!</v>
      </c>
    </row>
    <row r="212" spans="1:11" s="219" customFormat="1" ht="54" hidden="1">
      <c r="A212" s="431" t="s">
        <v>274</v>
      </c>
      <c r="B212" s="367"/>
      <c r="C212" s="361" t="s">
        <v>152</v>
      </c>
      <c r="D212" s="361" t="s">
        <v>163</v>
      </c>
      <c r="E212" s="361" t="s">
        <v>115</v>
      </c>
      <c r="F212" s="432">
        <v>7001000005</v>
      </c>
      <c r="G212" s="361"/>
      <c r="H212" s="361"/>
      <c r="I212" s="368">
        <f>I213</f>
        <v>0</v>
      </c>
      <c r="J212" s="368">
        <f>J213</f>
        <v>0</v>
      </c>
      <c r="K212" s="307" t="e">
        <f t="shared" si="5"/>
        <v>#DIV/0!</v>
      </c>
    </row>
    <row r="213" spans="1:11" s="219" customFormat="1" ht="54" hidden="1">
      <c r="A213" s="367" t="s">
        <v>215</v>
      </c>
      <c r="B213" s="367"/>
      <c r="C213" s="361" t="s">
        <v>152</v>
      </c>
      <c r="D213" s="361" t="s">
        <v>163</v>
      </c>
      <c r="E213" s="361" t="s">
        <v>115</v>
      </c>
      <c r="F213" s="432">
        <v>7001000005</v>
      </c>
      <c r="G213" s="361" t="s">
        <v>119</v>
      </c>
      <c r="H213" s="361"/>
      <c r="I213" s="368">
        <v>0</v>
      </c>
      <c r="J213" s="368">
        <v>0</v>
      </c>
      <c r="K213" s="307" t="e">
        <f t="shared" si="5"/>
        <v>#DIV/0!</v>
      </c>
    </row>
    <row r="214" spans="1:11" s="213" customFormat="1" ht="180" hidden="1">
      <c r="A214" s="431" t="s">
        <v>275</v>
      </c>
      <c r="B214" s="367"/>
      <c r="C214" s="361" t="s">
        <v>152</v>
      </c>
      <c r="D214" s="361" t="s">
        <v>163</v>
      </c>
      <c r="E214" s="361" t="s">
        <v>115</v>
      </c>
      <c r="F214" s="432" t="s">
        <v>276</v>
      </c>
      <c r="G214" s="361"/>
      <c r="H214" s="361"/>
      <c r="I214" s="368"/>
      <c r="J214" s="368"/>
      <c r="K214" s="307" t="e">
        <f t="shared" si="5"/>
        <v>#DIV/0!</v>
      </c>
    </row>
    <row r="215" spans="1:11" s="213" customFormat="1" ht="18" hidden="1">
      <c r="A215" s="442" t="s">
        <v>445</v>
      </c>
      <c r="B215" s="367"/>
      <c r="C215" s="361" t="s">
        <v>152</v>
      </c>
      <c r="D215" s="361" t="s">
        <v>163</v>
      </c>
      <c r="E215" s="361" t="s">
        <v>115</v>
      </c>
      <c r="F215" s="361" t="s">
        <v>329</v>
      </c>
      <c r="G215" s="361" t="s">
        <v>138</v>
      </c>
      <c r="H215" s="361"/>
      <c r="I215" s="368">
        <v>0</v>
      </c>
      <c r="J215" s="368">
        <v>0</v>
      </c>
      <c r="K215" s="307" t="e">
        <f t="shared" si="5"/>
        <v>#DIV/0!</v>
      </c>
    </row>
    <row r="216" spans="1:11" s="10" customFormat="1" ht="17.25">
      <c r="A216" s="359" t="s">
        <v>14</v>
      </c>
      <c r="B216" s="359"/>
      <c r="C216" s="360" t="s">
        <v>152</v>
      </c>
      <c r="D216" s="360" t="s">
        <v>167</v>
      </c>
      <c r="E216" s="360"/>
      <c r="F216" s="360"/>
      <c r="G216" s="360"/>
      <c r="H216" s="360"/>
      <c r="I216" s="372">
        <f aca="true" t="shared" si="8" ref="I216:J220">I217</f>
        <v>144.5</v>
      </c>
      <c r="J216" s="372">
        <f t="shared" si="8"/>
        <v>144.5</v>
      </c>
      <c r="K216" s="307">
        <f t="shared" si="5"/>
        <v>100</v>
      </c>
    </row>
    <row r="217" spans="1:11" s="10" customFormat="1" ht="17.25">
      <c r="A217" s="359" t="s">
        <v>168</v>
      </c>
      <c r="B217" s="359"/>
      <c r="C217" s="360" t="s">
        <v>152</v>
      </c>
      <c r="D217" s="360" t="s">
        <v>167</v>
      </c>
      <c r="E217" s="360" t="s">
        <v>115</v>
      </c>
      <c r="F217" s="360"/>
      <c r="G217" s="360"/>
      <c r="H217" s="360"/>
      <c r="I217" s="372">
        <f t="shared" si="8"/>
        <v>144.5</v>
      </c>
      <c r="J217" s="372">
        <f t="shared" si="8"/>
        <v>144.5</v>
      </c>
      <c r="K217" s="307">
        <f t="shared" si="5"/>
        <v>100</v>
      </c>
    </row>
    <row r="218" spans="1:11" ht="36">
      <c r="A218" s="367" t="s">
        <v>169</v>
      </c>
      <c r="B218" s="367"/>
      <c r="C218" s="361" t="s">
        <v>152</v>
      </c>
      <c r="D218" s="361" t="s">
        <v>167</v>
      </c>
      <c r="E218" s="361" t="s">
        <v>115</v>
      </c>
      <c r="F218" s="361" t="s">
        <v>319</v>
      </c>
      <c r="G218" s="361"/>
      <c r="H218" s="361"/>
      <c r="I218" s="371">
        <f t="shared" si="8"/>
        <v>144.5</v>
      </c>
      <c r="J218" s="371">
        <f t="shared" si="8"/>
        <v>144.5</v>
      </c>
      <c r="K218" s="307">
        <f t="shared" si="5"/>
        <v>100</v>
      </c>
    </row>
    <row r="219" spans="1:11" ht="36">
      <c r="A219" s="367" t="s">
        <v>321</v>
      </c>
      <c r="B219" s="367"/>
      <c r="C219" s="361" t="s">
        <v>152</v>
      </c>
      <c r="D219" s="361" t="s">
        <v>167</v>
      </c>
      <c r="E219" s="361" t="s">
        <v>115</v>
      </c>
      <c r="F219" s="361" t="s">
        <v>320</v>
      </c>
      <c r="G219" s="361"/>
      <c r="H219" s="361"/>
      <c r="I219" s="371">
        <f t="shared" si="8"/>
        <v>144.5</v>
      </c>
      <c r="J219" s="371">
        <f t="shared" si="8"/>
        <v>144.5</v>
      </c>
      <c r="K219" s="307">
        <f t="shared" si="5"/>
        <v>100</v>
      </c>
    </row>
    <row r="220" spans="1:11" ht="126">
      <c r="A220" s="367" t="s">
        <v>208</v>
      </c>
      <c r="B220" s="367"/>
      <c r="C220" s="361" t="s">
        <v>152</v>
      </c>
      <c r="D220" s="361" t="s">
        <v>167</v>
      </c>
      <c r="E220" s="361" t="s">
        <v>115</v>
      </c>
      <c r="F220" s="361" t="s">
        <v>322</v>
      </c>
      <c r="G220" s="361"/>
      <c r="H220" s="361"/>
      <c r="I220" s="371">
        <f t="shared" si="8"/>
        <v>144.5</v>
      </c>
      <c r="J220" s="371">
        <f t="shared" si="8"/>
        <v>144.5</v>
      </c>
      <c r="K220" s="307">
        <f t="shared" si="5"/>
        <v>100</v>
      </c>
    </row>
    <row r="221" spans="1:11" ht="18">
      <c r="A221" s="442" t="s">
        <v>445</v>
      </c>
      <c r="B221" s="365"/>
      <c r="C221" s="361" t="s">
        <v>152</v>
      </c>
      <c r="D221" s="361" t="s">
        <v>167</v>
      </c>
      <c r="E221" s="361" t="s">
        <v>115</v>
      </c>
      <c r="F221" s="361" t="s">
        <v>322</v>
      </c>
      <c r="G221" s="361" t="s">
        <v>138</v>
      </c>
      <c r="H221" s="361" t="s">
        <v>119</v>
      </c>
      <c r="I221" s="371">
        <v>144.5</v>
      </c>
      <c r="J221" s="371">
        <v>144.5</v>
      </c>
      <c r="K221" s="307">
        <f t="shared" si="5"/>
        <v>100</v>
      </c>
    </row>
    <row r="222" spans="1:11" ht="17.25" customHeight="1" hidden="1">
      <c r="A222" s="443" t="s">
        <v>451</v>
      </c>
      <c r="B222" s="365"/>
      <c r="C222" s="361" t="s">
        <v>152</v>
      </c>
      <c r="D222" s="444" t="s">
        <v>144</v>
      </c>
      <c r="E222" s="444"/>
      <c r="F222" s="444"/>
      <c r="G222" s="444"/>
      <c r="H222" s="374"/>
      <c r="I222" s="445">
        <f aca="true" t="shared" si="9" ref="I222:J226">I223</f>
        <v>0</v>
      </c>
      <c r="J222" s="445">
        <f t="shared" si="9"/>
        <v>0</v>
      </c>
      <c r="K222" s="307" t="e">
        <f aca="true" t="shared" si="10" ref="K222:K249">J222*100/I222</f>
        <v>#DIV/0!</v>
      </c>
    </row>
    <row r="223" spans="1:11" ht="18" hidden="1">
      <c r="A223" s="436" t="s">
        <v>166</v>
      </c>
      <c r="B223" s="365"/>
      <c r="C223" s="361" t="s">
        <v>152</v>
      </c>
      <c r="D223" s="446" t="s">
        <v>144</v>
      </c>
      <c r="E223" s="446" t="s">
        <v>115</v>
      </c>
      <c r="F223" s="446"/>
      <c r="G223" s="446"/>
      <c r="H223" s="375"/>
      <c r="I223" s="376">
        <f t="shared" si="9"/>
        <v>0</v>
      </c>
      <c r="J223" s="376">
        <f t="shared" si="9"/>
        <v>0</v>
      </c>
      <c r="K223" s="307" t="e">
        <f t="shared" si="10"/>
        <v>#DIV/0!</v>
      </c>
    </row>
    <row r="224" spans="1:11" ht="36" hidden="1">
      <c r="A224" s="437" t="s">
        <v>452</v>
      </c>
      <c r="B224" s="365"/>
      <c r="C224" s="361" t="s">
        <v>152</v>
      </c>
      <c r="D224" s="446" t="s">
        <v>144</v>
      </c>
      <c r="E224" s="446" t="s">
        <v>115</v>
      </c>
      <c r="F224" s="446" t="s">
        <v>454</v>
      </c>
      <c r="G224" s="446"/>
      <c r="H224" s="375"/>
      <c r="I224" s="376">
        <f t="shared" si="9"/>
        <v>0</v>
      </c>
      <c r="J224" s="376">
        <f t="shared" si="9"/>
        <v>0</v>
      </c>
      <c r="K224" s="307" t="e">
        <f t="shared" si="10"/>
        <v>#DIV/0!</v>
      </c>
    </row>
    <row r="225" spans="1:11" ht="36" hidden="1">
      <c r="A225" s="437" t="s">
        <v>452</v>
      </c>
      <c r="B225" s="365"/>
      <c r="C225" s="361" t="s">
        <v>152</v>
      </c>
      <c r="D225" s="446" t="s">
        <v>144</v>
      </c>
      <c r="E225" s="446" t="s">
        <v>115</v>
      </c>
      <c r="F225" s="446" t="s">
        <v>455</v>
      </c>
      <c r="G225" s="446"/>
      <c r="H225" s="375"/>
      <c r="I225" s="376">
        <f t="shared" si="9"/>
        <v>0</v>
      </c>
      <c r="J225" s="376">
        <f t="shared" si="9"/>
        <v>0</v>
      </c>
      <c r="K225" s="307" t="e">
        <f t="shared" si="10"/>
        <v>#DIV/0!</v>
      </c>
    </row>
    <row r="226" spans="1:11" ht="36" hidden="1">
      <c r="A226" s="419" t="s">
        <v>453</v>
      </c>
      <c r="B226" s="365"/>
      <c r="C226" s="361" t="s">
        <v>152</v>
      </c>
      <c r="D226" s="446" t="s">
        <v>144</v>
      </c>
      <c r="E226" s="446" t="s">
        <v>115</v>
      </c>
      <c r="F226" s="446" t="s">
        <v>456</v>
      </c>
      <c r="G226" s="446"/>
      <c r="H226" s="375"/>
      <c r="I226" s="376">
        <f t="shared" si="9"/>
        <v>0</v>
      </c>
      <c r="J226" s="376">
        <f t="shared" si="9"/>
        <v>0</v>
      </c>
      <c r="K226" s="307" t="e">
        <f t="shared" si="10"/>
        <v>#DIV/0!</v>
      </c>
    </row>
    <row r="227" spans="1:11" ht="54" hidden="1">
      <c r="A227" s="419" t="s">
        <v>102</v>
      </c>
      <c r="B227" s="365"/>
      <c r="C227" s="361" t="s">
        <v>152</v>
      </c>
      <c r="D227" s="446" t="s">
        <v>144</v>
      </c>
      <c r="E227" s="446" t="s">
        <v>115</v>
      </c>
      <c r="F227" s="446" t="s">
        <v>456</v>
      </c>
      <c r="G227" s="446" t="s">
        <v>119</v>
      </c>
      <c r="H227" s="375"/>
      <c r="I227" s="376">
        <v>0</v>
      </c>
      <c r="J227" s="376">
        <v>0</v>
      </c>
      <c r="K227" s="307" t="e">
        <f t="shared" si="10"/>
        <v>#DIV/0!</v>
      </c>
    </row>
    <row r="228" spans="1:11" ht="34.5">
      <c r="A228" s="359" t="s">
        <v>143</v>
      </c>
      <c r="B228" s="359"/>
      <c r="C228" s="360" t="s">
        <v>152</v>
      </c>
      <c r="D228" s="360" t="s">
        <v>27</v>
      </c>
      <c r="E228" s="360"/>
      <c r="F228" s="360"/>
      <c r="G228" s="360"/>
      <c r="H228" s="360"/>
      <c r="I228" s="372">
        <f aca="true" t="shared" si="11" ref="I228:J231">I229</f>
        <v>0.8</v>
      </c>
      <c r="J228" s="372">
        <f t="shared" si="11"/>
        <v>0.8</v>
      </c>
      <c r="K228" s="307">
        <f t="shared" si="10"/>
        <v>100</v>
      </c>
    </row>
    <row r="229" spans="1:11" ht="51.75">
      <c r="A229" s="359" t="s">
        <v>191</v>
      </c>
      <c r="B229" s="359"/>
      <c r="C229" s="360" t="s">
        <v>152</v>
      </c>
      <c r="D229" s="360" t="s">
        <v>27</v>
      </c>
      <c r="E229" s="360" t="s">
        <v>115</v>
      </c>
      <c r="F229" s="360"/>
      <c r="G229" s="360"/>
      <c r="H229" s="360"/>
      <c r="I229" s="372">
        <f t="shared" si="11"/>
        <v>0.8</v>
      </c>
      <c r="J229" s="372">
        <f t="shared" si="11"/>
        <v>0.8</v>
      </c>
      <c r="K229" s="307">
        <f t="shared" si="10"/>
        <v>100</v>
      </c>
    </row>
    <row r="230" spans="1:11" ht="36">
      <c r="A230" s="367" t="s">
        <v>145</v>
      </c>
      <c r="B230" s="367"/>
      <c r="C230" s="361" t="s">
        <v>152</v>
      </c>
      <c r="D230" s="361" t="s">
        <v>27</v>
      </c>
      <c r="E230" s="361" t="s">
        <v>115</v>
      </c>
      <c r="F230" s="361" t="s">
        <v>330</v>
      </c>
      <c r="G230" s="361"/>
      <c r="H230" s="361"/>
      <c r="I230" s="371">
        <f t="shared" si="11"/>
        <v>0.8</v>
      </c>
      <c r="J230" s="371">
        <f t="shared" si="11"/>
        <v>0.8</v>
      </c>
      <c r="K230" s="307">
        <f t="shared" si="10"/>
        <v>100</v>
      </c>
    </row>
    <row r="231" spans="1:11" ht="36">
      <c r="A231" s="367" t="s">
        <v>146</v>
      </c>
      <c r="B231" s="367"/>
      <c r="C231" s="361" t="s">
        <v>152</v>
      </c>
      <c r="D231" s="361" t="s">
        <v>27</v>
      </c>
      <c r="E231" s="361" t="s">
        <v>115</v>
      </c>
      <c r="F231" s="361" t="s">
        <v>331</v>
      </c>
      <c r="G231" s="361"/>
      <c r="H231" s="361"/>
      <c r="I231" s="371">
        <f t="shared" si="11"/>
        <v>0.8</v>
      </c>
      <c r="J231" s="371">
        <f t="shared" si="11"/>
        <v>0.8</v>
      </c>
      <c r="K231" s="307">
        <f t="shared" si="10"/>
        <v>100</v>
      </c>
    </row>
    <row r="232" spans="1:11" ht="36">
      <c r="A232" s="365" t="s">
        <v>147</v>
      </c>
      <c r="B232" s="365"/>
      <c r="C232" s="361" t="s">
        <v>152</v>
      </c>
      <c r="D232" s="361" t="s">
        <v>27</v>
      </c>
      <c r="E232" s="361" t="s">
        <v>115</v>
      </c>
      <c r="F232" s="361" t="s">
        <v>331</v>
      </c>
      <c r="G232" s="361" t="s">
        <v>105</v>
      </c>
      <c r="H232" s="361"/>
      <c r="I232" s="371">
        <v>0.8</v>
      </c>
      <c r="J232" s="371">
        <v>0.8</v>
      </c>
      <c r="K232" s="307">
        <f t="shared" si="10"/>
        <v>100</v>
      </c>
    </row>
    <row r="233" spans="1:11" ht="18" hidden="1">
      <c r="A233" s="367" t="s">
        <v>5</v>
      </c>
      <c r="B233" s="367"/>
      <c r="C233" s="361" t="s">
        <v>152</v>
      </c>
      <c r="D233" s="361" t="s">
        <v>27</v>
      </c>
      <c r="E233" s="361" t="s">
        <v>115</v>
      </c>
      <c r="F233" s="361" t="s">
        <v>15</v>
      </c>
      <c r="G233" s="361" t="s">
        <v>105</v>
      </c>
      <c r="H233" s="361" t="s">
        <v>119</v>
      </c>
      <c r="I233" s="371">
        <v>1</v>
      </c>
      <c r="J233" s="371">
        <v>1</v>
      </c>
      <c r="K233" s="307">
        <f t="shared" si="10"/>
        <v>100</v>
      </c>
    </row>
    <row r="234" spans="1:11" ht="36" hidden="1">
      <c r="A234" s="367" t="s">
        <v>147</v>
      </c>
      <c r="B234" s="367"/>
      <c r="C234" s="361" t="s">
        <v>152</v>
      </c>
      <c r="D234" s="361" t="s">
        <v>27</v>
      </c>
      <c r="E234" s="361" t="s">
        <v>115</v>
      </c>
      <c r="F234" s="361" t="s">
        <v>15</v>
      </c>
      <c r="G234" s="361" t="s">
        <v>105</v>
      </c>
      <c r="H234" s="361" t="s">
        <v>16</v>
      </c>
      <c r="I234" s="371">
        <v>1</v>
      </c>
      <c r="J234" s="371">
        <v>1</v>
      </c>
      <c r="K234" s="307">
        <f t="shared" si="10"/>
        <v>100</v>
      </c>
    </row>
    <row r="235" spans="1:11" ht="18" hidden="1">
      <c r="A235" s="365" t="s">
        <v>148</v>
      </c>
      <c r="B235" s="365"/>
      <c r="C235" s="361" t="s">
        <v>152</v>
      </c>
      <c r="D235" s="361" t="s">
        <v>27</v>
      </c>
      <c r="E235" s="361" t="s">
        <v>115</v>
      </c>
      <c r="F235" s="361" t="s">
        <v>15</v>
      </c>
      <c r="G235" s="361" t="s">
        <v>105</v>
      </c>
      <c r="H235" s="375">
        <v>231</v>
      </c>
      <c r="I235" s="371">
        <v>1</v>
      </c>
      <c r="J235" s="371">
        <v>1</v>
      </c>
      <c r="K235" s="307">
        <f t="shared" si="10"/>
        <v>100</v>
      </c>
    </row>
    <row r="236" spans="1:12" s="10" customFormat="1" ht="24.75" customHeight="1">
      <c r="A236" s="359" t="s">
        <v>188</v>
      </c>
      <c r="B236" s="359"/>
      <c r="C236" s="360" t="s">
        <v>152</v>
      </c>
      <c r="D236" s="360" t="s">
        <v>153</v>
      </c>
      <c r="E236" s="360"/>
      <c r="F236" s="360"/>
      <c r="G236" s="360"/>
      <c r="H236" s="374"/>
      <c r="I236" s="372">
        <f aca="true" t="shared" si="12" ref="I236:J238">I237</f>
        <v>119.3</v>
      </c>
      <c r="J236" s="372">
        <f t="shared" si="12"/>
        <v>119.3</v>
      </c>
      <c r="K236" s="307">
        <f t="shared" si="10"/>
        <v>100</v>
      </c>
      <c r="L236" s="305"/>
    </row>
    <row r="237" spans="1:11" ht="36">
      <c r="A237" s="365" t="s">
        <v>216</v>
      </c>
      <c r="B237" s="365"/>
      <c r="C237" s="361" t="s">
        <v>152</v>
      </c>
      <c r="D237" s="361" t="s">
        <v>153</v>
      </c>
      <c r="E237" s="361" t="s">
        <v>125</v>
      </c>
      <c r="F237" s="361"/>
      <c r="G237" s="361"/>
      <c r="H237" s="375"/>
      <c r="I237" s="366">
        <f t="shared" si="12"/>
        <v>119.3</v>
      </c>
      <c r="J237" s="366">
        <f t="shared" si="12"/>
        <v>119.3</v>
      </c>
      <c r="K237" s="307">
        <f t="shared" si="10"/>
        <v>100</v>
      </c>
    </row>
    <row r="238" spans="1:11" ht="18">
      <c r="A238" s="365" t="s">
        <v>38</v>
      </c>
      <c r="B238" s="365"/>
      <c r="C238" s="361" t="s">
        <v>152</v>
      </c>
      <c r="D238" s="361" t="s">
        <v>153</v>
      </c>
      <c r="E238" s="361" t="s">
        <v>125</v>
      </c>
      <c r="F238" s="361" t="s">
        <v>332</v>
      </c>
      <c r="G238" s="361"/>
      <c r="H238" s="375"/>
      <c r="I238" s="371">
        <f t="shared" si="12"/>
        <v>119.3</v>
      </c>
      <c r="J238" s="371">
        <f t="shared" si="12"/>
        <v>119.3</v>
      </c>
      <c r="K238" s="307">
        <f t="shared" si="10"/>
        <v>100</v>
      </c>
    </row>
    <row r="239" spans="1:11" ht="126">
      <c r="A239" s="447" t="s">
        <v>17</v>
      </c>
      <c r="B239" s="447"/>
      <c r="C239" s="361" t="s">
        <v>152</v>
      </c>
      <c r="D239" s="361" t="s">
        <v>153</v>
      </c>
      <c r="E239" s="361" t="s">
        <v>125</v>
      </c>
      <c r="F239" s="361" t="s">
        <v>333</v>
      </c>
      <c r="G239" s="361"/>
      <c r="H239" s="361"/>
      <c r="I239" s="371">
        <f>I240+I248+I246</f>
        <v>119.3</v>
      </c>
      <c r="J239" s="371">
        <f>J240+J248+J246</f>
        <v>119.3</v>
      </c>
      <c r="K239" s="307">
        <f t="shared" si="10"/>
        <v>100</v>
      </c>
    </row>
    <row r="240" spans="1:11" s="10" customFormat="1" ht="69">
      <c r="A240" s="363" t="s">
        <v>18</v>
      </c>
      <c r="B240" s="363"/>
      <c r="C240" s="360" t="s">
        <v>152</v>
      </c>
      <c r="D240" s="360" t="s">
        <v>153</v>
      </c>
      <c r="E240" s="360" t="s">
        <v>125</v>
      </c>
      <c r="F240" s="360" t="s">
        <v>334</v>
      </c>
      <c r="G240" s="360"/>
      <c r="H240" s="360"/>
      <c r="I240" s="372">
        <v>68.8</v>
      </c>
      <c r="J240" s="372">
        <v>68.8</v>
      </c>
      <c r="K240" s="307">
        <f t="shared" si="10"/>
        <v>100</v>
      </c>
    </row>
    <row r="241" spans="1:11" ht="18">
      <c r="A241" s="367" t="s">
        <v>38</v>
      </c>
      <c r="B241" s="367"/>
      <c r="C241" s="361" t="s">
        <v>152</v>
      </c>
      <c r="D241" s="361" t="s">
        <v>153</v>
      </c>
      <c r="E241" s="361" t="s">
        <v>125</v>
      </c>
      <c r="F241" s="361" t="s">
        <v>334</v>
      </c>
      <c r="G241" s="361" t="s">
        <v>118</v>
      </c>
      <c r="H241" s="375"/>
      <c r="I241" s="366">
        <v>60.7</v>
      </c>
      <c r="J241" s="366">
        <v>60.7</v>
      </c>
      <c r="K241" s="307">
        <f t="shared" si="10"/>
        <v>100</v>
      </c>
    </row>
    <row r="242" spans="1:11" ht="18" hidden="1">
      <c r="A242" s="367" t="s">
        <v>5</v>
      </c>
      <c r="B242" s="367"/>
      <c r="C242" s="361" t="s">
        <v>152</v>
      </c>
      <c r="D242" s="361" t="s">
        <v>153</v>
      </c>
      <c r="E242" s="361" t="s">
        <v>125</v>
      </c>
      <c r="F242" s="361" t="s">
        <v>19</v>
      </c>
      <c r="G242" s="361" t="s">
        <v>118</v>
      </c>
      <c r="H242" s="375">
        <v>200</v>
      </c>
      <c r="I242" s="371">
        <v>51.2</v>
      </c>
      <c r="J242" s="371">
        <v>51.2</v>
      </c>
      <c r="K242" s="307">
        <f t="shared" si="10"/>
        <v>100</v>
      </c>
    </row>
    <row r="243" spans="1:11" ht="36" hidden="1">
      <c r="A243" s="367" t="s">
        <v>411</v>
      </c>
      <c r="B243" s="367"/>
      <c r="C243" s="361" t="s">
        <v>152</v>
      </c>
      <c r="D243" s="361" t="s">
        <v>153</v>
      </c>
      <c r="E243" s="361" t="s">
        <v>125</v>
      </c>
      <c r="F243" s="361" t="s">
        <v>19</v>
      </c>
      <c r="G243" s="361" t="s">
        <v>118</v>
      </c>
      <c r="H243" s="375">
        <v>250</v>
      </c>
      <c r="I243" s="371">
        <v>51.2</v>
      </c>
      <c r="J243" s="371">
        <v>51.2</v>
      </c>
      <c r="K243" s="307">
        <f t="shared" si="10"/>
        <v>100</v>
      </c>
    </row>
    <row r="244" spans="1:11" ht="54" hidden="1">
      <c r="A244" s="365" t="s">
        <v>413</v>
      </c>
      <c r="B244" s="365"/>
      <c r="C244" s="361" t="s">
        <v>152</v>
      </c>
      <c r="D244" s="361" t="s">
        <v>153</v>
      </c>
      <c r="E244" s="361" t="s">
        <v>125</v>
      </c>
      <c r="F244" s="361" t="s">
        <v>19</v>
      </c>
      <c r="G244" s="361" t="s">
        <v>118</v>
      </c>
      <c r="H244" s="375">
        <v>251</v>
      </c>
      <c r="I244" s="371">
        <v>51.2</v>
      </c>
      <c r="J244" s="371">
        <v>51.2</v>
      </c>
      <c r="K244" s="307">
        <f t="shared" si="10"/>
        <v>100</v>
      </c>
    </row>
    <row r="245" spans="1:11" ht="18" hidden="1">
      <c r="A245" s="367" t="s">
        <v>5</v>
      </c>
      <c r="B245" s="367"/>
      <c r="C245" s="361" t="s">
        <v>152</v>
      </c>
      <c r="D245" s="361" t="s">
        <v>153</v>
      </c>
      <c r="E245" s="361" t="s">
        <v>125</v>
      </c>
      <c r="F245" s="361" t="s">
        <v>335</v>
      </c>
      <c r="G245" s="361" t="s">
        <v>118</v>
      </c>
      <c r="H245" s="375">
        <v>200</v>
      </c>
      <c r="I245" s="371">
        <v>25.6</v>
      </c>
      <c r="J245" s="371">
        <v>25.6</v>
      </c>
      <c r="K245" s="307">
        <f t="shared" si="10"/>
        <v>100</v>
      </c>
    </row>
    <row r="246" spans="1:11" ht="90">
      <c r="A246" s="448" t="s">
        <v>550</v>
      </c>
      <c r="B246" s="365"/>
      <c r="C246" s="361" t="s">
        <v>152</v>
      </c>
      <c r="D246" s="361" t="s">
        <v>153</v>
      </c>
      <c r="E246" s="361" t="s">
        <v>125</v>
      </c>
      <c r="F246" s="361" t="s">
        <v>551</v>
      </c>
      <c r="G246" s="361"/>
      <c r="H246" s="375">
        <v>250</v>
      </c>
      <c r="I246" s="371">
        <f>I247</f>
        <v>19.7</v>
      </c>
      <c r="J246" s="371">
        <f>J247</f>
        <v>19.7</v>
      </c>
      <c r="K246" s="307">
        <f t="shared" si="10"/>
        <v>100</v>
      </c>
    </row>
    <row r="247" spans="1:11" ht="18">
      <c r="A247" s="448" t="s">
        <v>38</v>
      </c>
      <c r="B247" s="447"/>
      <c r="C247" s="361" t="s">
        <v>152</v>
      </c>
      <c r="D247" s="361" t="s">
        <v>153</v>
      </c>
      <c r="E247" s="361" t="s">
        <v>125</v>
      </c>
      <c r="F247" s="361" t="s">
        <v>551</v>
      </c>
      <c r="G247" s="361" t="s">
        <v>118</v>
      </c>
      <c r="H247" s="361" t="s">
        <v>414</v>
      </c>
      <c r="I247" s="371">
        <v>19.7</v>
      </c>
      <c r="J247" s="371">
        <v>19.7</v>
      </c>
      <c r="K247" s="307">
        <f t="shared" si="10"/>
        <v>100</v>
      </c>
    </row>
    <row r="248" spans="1:11" s="10" customFormat="1" ht="69">
      <c r="A248" s="449" t="s">
        <v>244</v>
      </c>
      <c r="B248" s="449"/>
      <c r="C248" s="360" t="s">
        <v>152</v>
      </c>
      <c r="D248" s="360" t="s">
        <v>153</v>
      </c>
      <c r="E248" s="360" t="s">
        <v>125</v>
      </c>
      <c r="F248" s="360" t="s">
        <v>241</v>
      </c>
      <c r="G248" s="360"/>
      <c r="H248" s="360"/>
      <c r="I248" s="372">
        <f>I249</f>
        <v>30.8</v>
      </c>
      <c r="J248" s="372">
        <f>J249</f>
        <v>30.8</v>
      </c>
      <c r="K248" s="307">
        <f t="shared" si="10"/>
        <v>100</v>
      </c>
    </row>
    <row r="249" spans="1:11" ht="12.75">
      <c r="A249" s="44" t="s">
        <v>38</v>
      </c>
      <c r="B249" s="44"/>
      <c r="C249" s="46" t="s">
        <v>152</v>
      </c>
      <c r="D249" s="46" t="s">
        <v>153</v>
      </c>
      <c r="E249" s="46" t="s">
        <v>125</v>
      </c>
      <c r="F249" s="46" t="s">
        <v>241</v>
      </c>
      <c r="G249" s="46" t="s">
        <v>118</v>
      </c>
      <c r="H249" s="46"/>
      <c r="I249" s="224">
        <v>30.8</v>
      </c>
      <c r="J249" s="224">
        <v>30.8</v>
      </c>
      <c r="K249" s="307">
        <f t="shared" si="10"/>
        <v>100</v>
      </c>
    </row>
    <row r="250" spans="1:9" ht="13.5" hidden="1">
      <c r="A250" s="93" t="s">
        <v>5</v>
      </c>
      <c r="B250" s="93"/>
      <c r="C250" s="89" t="s">
        <v>152</v>
      </c>
      <c r="D250" s="89" t="s">
        <v>153</v>
      </c>
      <c r="E250" s="89" t="s">
        <v>125</v>
      </c>
      <c r="F250" s="89" t="s">
        <v>20</v>
      </c>
      <c r="G250" s="89" t="s">
        <v>118</v>
      </c>
      <c r="H250" s="89" t="s">
        <v>119</v>
      </c>
      <c r="I250" s="92">
        <v>22.9</v>
      </c>
    </row>
    <row r="251" spans="1:9" ht="13.5" hidden="1">
      <c r="A251" s="91" t="s">
        <v>411</v>
      </c>
      <c r="B251" s="91"/>
      <c r="C251" s="89" t="s">
        <v>152</v>
      </c>
      <c r="D251" s="89" t="s">
        <v>153</v>
      </c>
      <c r="E251" s="89" t="s">
        <v>125</v>
      </c>
      <c r="F251" s="89" t="s">
        <v>20</v>
      </c>
      <c r="G251" s="89" t="s">
        <v>118</v>
      </c>
      <c r="H251" s="90">
        <v>250</v>
      </c>
      <c r="I251" s="92">
        <v>22.9</v>
      </c>
    </row>
    <row r="252" spans="1:9" ht="27" hidden="1">
      <c r="A252" s="93" t="s">
        <v>413</v>
      </c>
      <c r="B252" s="93"/>
      <c r="C252" s="89" t="s">
        <v>152</v>
      </c>
      <c r="D252" s="89" t="s">
        <v>153</v>
      </c>
      <c r="E252" s="89" t="s">
        <v>125</v>
      </c>
      <c r="F252" s="89" t="s">
        <v>20</v>
      </c>
      <c r="G252" s="89" t="s">
        <v>118</v>
      </c>
      <c r="H252" s="90">
        <v>251</v>
      </c>
      <c r="I252" s="92">
        <v>22.9</v>
      </c>
    </row>
    <row r="253" spans="1:9" ht="13.5">
      <c r="A253" s="125"/>
      <c r="B253" s="125"/>
      <c r="C253" s="95"/>
      <c r="D253" s="95"/>
      <c r="E253" s="95"/>
      <c r="F253" s="95"/>
      <c r="G253" s="95"/>
      <c r="H253" s="100"/>
      <c r="I253" s="96"/>
    </row>
    <row r="254" spans="1:9" ht="13.5" hidden="1">
      <c r="A254" s="125" t="s">
        <v>42</v>
      </c>
      <c r="B254" s="125"/>
      <c r="C254" s="95"/>
      <c r="D254" s="95" t="s">
        <v>88</v>
      </c>
      <c r="E254" s="95"/>
      <c r="F254" s="95"/>
      <c r="G254" s="95"/>
      <c r="H254" s="100"/>
      <c r="I254" s="126"/>
    </row>
    <row r="255" spans="1:9" ht="13.5" hidden="1">
      <c r="A255" s="94"/>
      <c r="B255" s="94"/>
      <c r="C255" s="95"/>
      <c r="D255" s="127"/>
      <c r="E255" s="127"/>
      <c r="F255" s="127"/>
      <c r="G255" s="127"/>
      <c r="H255" s="127"/>
      <c r="I255" s="128"/>
    </row>
    <row r="256" spans="1:9" ht="13.5">
      <c r="A256" s="129"/>
      <c r="B256" s="129"/>
      <c r="C256" s="127"/>
      <c r="D256" s="127"/>
      <c r="E256" s="127"/>
      <c r="F256" s="127"/>
      <c r="G256" s="127"/>
      <c r="H256" s="127"/>
      <c r="I256" s="128"/>
    </row>
    <row r="257" spans="1:9" ht="15">
      <c r="A257" s="254" t="s">
        <v>418</v>
      </c>
      <c r="B257" s="116" t="s">
        <v>417</v>
      </c>
      <c r="C257" s="95"/>
      <c r="D257" s="95"/>
      <c r="E257" s="95" t="s">
        <v>417</v>
      </c>
      <c r="F257" s="95"/>
      <c r="G257" s="95"/>
      <c r="H257" s="95"/>
      <c r="I257" s="126"/>
    </row>
    <row r="258" spans="1:9" ht="13.5">
      <c r="A258" s="125"/>
      <c r="B258" s="125"/>
      <c r="C258" s="95"/>
      <c r="D258" s="95"/>
      <c r="E258" s="95"/>
      <c r="F258" s="95"/>
      <c r="G258" s="95"/>
      <c r="H258" s="95"/>
      <c r="I258" s="126"/>
    </row>
    <row r="259" spans="1:9" ht="13.5">
      <c r="A259" s="125"/>
      <c r="B259" s="125"/>
      <c r="C259" s="95"/>
      <c r="D259" s="95"/>
      <c r="E259" s="95"/>
      <c r="F259" s="95"/>
      <c r="G259" s="95"/>
      <c r="H259" s="95"/>
      <c r="I259" s="126"/>
    </row>
    <row r="260" spans="1:9" ht="13.5" hidden="1">
      <c r="A260" s="125"/>
      <c r="B260" s="125"/>
      <c r="C260" s="95"/>
      <c r="D260" s="95"/>
      <c r="E260" s="95"/>
      <c r="F260" s="95"/>
      <c r="G260" s="95"/>
      <c r="H260" s="95"/>
      <c r="I260" s="126"/>
    </row>
    <row r="261" spans="1:9" ht="13.5">
      <c r="A261" s="130"/>
      <c r="B261" s="130"/>
      <c r="C261" s="127"/>
      <c r="D261" s="127"/>
      <c r="E261" s="127"/>
      <c r="F261" s="127"/>
      <c r="G261" s="95"/>
      <c r="H261" s="95"/>
      <c r="I261" s="126"/>
    </row>
    <row r="262" spans="1:9" ht="13.5">
      <c r="A262" s="129"/>
      <c r="B262" s="129"/>
      <c r="C262" s="127"/>
      <c r="D262" s="127"/>
      <c r="E262" s="127"/>
      <c r="F262" s="127"/>
      <c r="G262" s="127"/>
      <c r="H262" s="127"/>
      <c r="I262" s="128"/>
    </row>
    <row r="263" spans="1:9" ht="13.5">
      <c r="A263" s="98"/>
      <c r="B263" s="98"/>
      <c r="C263" s="95"/>
      <c r="D263" s="95"/>
      <c r="E263" s="95"/>
      <c r="F263" s="95"/>
      <c r="G263" s="95"/>
      <c r="H263" s="95"/>
      <c r="I263" s="126"/>
    </row>
    <row r="264" spans="1:9" ht="13.5">
      <c r="A264" s="99"/>
      <c r="B264" s="99"/>
      <c r="C264" s="95"/>
      <c r="D264" s="95"/>
      <c r="E264" s="95"/>
      <c r="F264" s="95"/>
      <c r="G264" s="95"/>
      <c r="H264" s="95"/>
      <c r="I264" s="126"/>
    </row>
    <row r="265" spans="1:9" ht="13.5">
      <c r="A265" s="99"/>
      <c r="B265" s="99"/>
      <c r="C265" s="95"/>
      <c r="D265" s="95"/>
      <c r="E265" s="95"/>
      <c r="F265" s="95"/>
      <c r="G265" s="95"/>
      <c r="H265" s="95"/>
      <c r="I265" s="126"/>
    </row>
    <row r="266" spans="1:9" ht="13.5">
      <c r="A266" s="99"/>
      <c r="B266" s="99"/>
      <c r="C266" s="95"/>
      <c r="D266" s="95"/>
      <c r="E266" s="95"/>
      <c r="F266" s="95"/>
      <c r="G266" s="95"/>
      <c r="H266" s="95"/>
      <c r="I266" s="126"/>
    </row>
    <row r="267" spans="1:9" ht="13.5">
      <c r="A267" s="129"/>
      <c r="B267" s="129"/>
      <c r="C267" s="95"/>
      <c r="D267" s="127"/>
      <c r="E267" s="127"/>
      <c r="F267" s="127"/>
      <c r="G267" s="127"/>
      <c r="H267" s="127"/>
      <c r="I267" s="128"/>
    </row>
    <row r="268" spans="1:9" ht="13.5">
      <c r="A268" s="125"/>
      <c r="B268" s="125"/>
      <c r="C268" s="95"/>
      <c r="D268" s="95"/>
      <c r="E268" s="95"/>
      <c r="F268" s="95"/>
      <c r="G268" s="95"/>
      <c r="H268" s="95"/>
      <c r="I268" s="126"/>
    </row>
    <row r="269" spans="1:9" ht="13.5">
      <c r="A269" s="125"/>
      <c r="B269" s="125"/>
      <c r="C269" s="95"/>
      <c r="D269" s="95"/>
      <c r="E269" s="95"/>
      <c r="F269" s="95"/>
      <c r="G269" s="95"/>
      <c r="H269" s="95"/>
      <c r="I269" s="126"/>
    </row>
    <row r="270" spans="1:9" ht="13.5">
      <c r="A270" s="125"/>
      <c r="B270" s="125"/>
      <c r="C270" s="95"/>
      <c r="D270" s="95"/>
      <c r="E270" s="95"/>
      <c r="F270" s="95"/>
      <c r="G270" s="95"/>
      <c r="H270" s="95"/>
      <c r="I270" s="126"/>
    </row>
    <row r="271" spans="1:9" ht="13.5">
      <c r="A271" s="125"/>
      <c r="B271" s="125"/>
      <c r="C271" s="95"/>
      <c r="D271" s="95"/>
      <c r="E271" s="95"/>
      <c r="F271" s="95"/>
      <c r="G271" s="95"/>
      <c r="H271" s="95"/>
      <c r="I271" s="126"/>
    </row>
    <row r="272" spans="1:9" ht="13.5">
      <c r="A272" s="94"/>
      <c r="B272" s="94"/>
      <c r="C272" s="95"/>
      <c r="D272" s="127"/>
      <c r="E272" s="127"/>
      <c r="F272" s="127"/>
      <c r="G272" s="127"/>
      <c r="H272" s="127"/>
      <c r="I272" s="128"/>
    </row>
    <row r="273" spans="1:9" s="10" customFormat="1" ht="13.5">
      <c r="A273" s="129"/>
      <c r="B273" s="129"/>
      <c r="C273" s="127"/>
      <c r="D273" s="127"/>
      <c r="E273" s="127"/>
      <c r="F273" s="127"/>
      <c r="G273" s="127"/>
      <c r="H273" s="127"/>
      <c r="I273" s="128"/>
    </row>
    <row r="274" spans="1:9" ht="13.5">
      <c r="A274" s="129"/>
      <c r="B274" s="129"/>
      <c r="C274" s="127"/>
      <c r="D274" s="127"/>
      <c r="E274" s="127"/>
      <c r="F274" s="127"/>
      <c r="G274" s="127"/>
      <c r="H274" s="127"/>
      <c r="I274" s="128"/>
    </row>
    <row r="275" spans="1:9" ht="13.5">
      <c r="A275" s="99"/>
      <c r="B275" s="99"/>
      <c r="C275" s="95"/>
      <c r="D275" s="95"/>
      <c r="E275" s="95"/>
      <c r="F275" s="95"/>
      <c r="G275" s="95"/>
      <c r="H275" s="95"/>
      <c r="I275" s="126"/>
    </row>
    <row r="276" spans="1:9" ht="13.5">
      <c r="A276" s="125"/>
      <c r="B276" s="125"/>
      <c r="C276" s="95"/>
      <c r="D276" s="95"/>
      <c r="E276" s="95"/>
      <c r="F276" s="95"/>
      <c r="G276" s="95"/>
      <c r="H276" s="95"/>
      <c r="I276" s="126"/>
    </row>
    <row r="277" spans="1:9" ht="13.5">
      <c r="A277" s="125"/>
      <c r="B277" s="125"/>
      <c r="C277" s="95"/>
      <c r="D277" s="95"/>
      <c r="E277" s="95"/>
      <c r="F277" s="95"/>
      <c r="G277" s="95"/>
      <c r="H277" s="95"/>
      <c r="I277" s="126"/>
    </row>
    <row r="278" spans="1:9" ht="13.5">
      <c r="A278" s="125"/>
      <c r="B278" s="125"/>
      <c r="C278" s="95"/>
      <c r="D278" s="95"/>
      <c r="E278" s="95"/>
      <c r="F278" s="95"/>
      <c r="G278" s="95"/>
      <c r="H278" s="95"/>
      <c r="I278" s="126"/>
    </row>
    <row r="279" spans="1:9" s="10" customFormat="1" ht="13.5">
      <c r="A279" s="129"/>
      <c r="B279" s="129"/>
      <c r="C279" s="127"/>
      <c r="D279" s="127"/>
      <c r="E279" s="127"/>
      <c r="F279" s="127"/>
      <c r="G279" s="127"/>
      <c r="H279" s="127"/>
      <c r="I279" s="128"/>
    </row>
    <row r="280" spans="1:9" ht="13.5">
      <c r="A280" s="129"/>
      <c r="B280" s="129"/>
      <c r="C280" s="127"/>
      <c r="D280" s="127"/>
      <c r="E280" s="127"/>
      <c r="F280" s="127"/>
      <c r="G280" s="127"/>
      <c r="H280" s="127"/>
      <c r="I280" s="128"/>
    </row>
    <row r="281" spans="1:9" ht="13.5">
      <c r="A281" s="98"/>
      <c r="B281" s="98"/>
      <c r="C281" s="95"/>
      <c r="D281" s="95"/>
      <c r="E281" s="95"/>
      <c r="F281" s="95"/>
      <c r="G281" s="95"/>
      <c r="H281" s="95"/>
      <c r="I281" s="126"/>
    </row>
    <row r="282" spans="1:9" ht="13.5">
      <c r="A282" s="99"/>
      <c r="B282" s="99"/>
      <c r="C282" s="95"/>
      <c r="D282" s="95"/>
      <c r="E282" s="95"/>
      <c r="F282" s="95"/>
      <c r="G282" s="95"/>
      <c r="H282" s="95"/>
      <c r="I282" s="126"/>
    </row>
    <row r="283" spans="1:9" ht="13.5">
      <c r="A283" s="99"/>
      <c r="B283" s="99"/>
      <c r="C283" s="95"/>
      <c r="D283" s="95"/>
      <c r="E283" s="95"/>
      <c r="F283" s="95"/>
      <c r="G283" s="95"/>
      <c r="H283" s="95"/>
      <c r="I283" s="126"/>
    </row>
    <row r="284" spans="1:9" ht="13.5">
      <c r="A284" s="99"/>
      <c r="B284" s="99"/>
      <c r="C284" s="95"/>
      <c r="D284" s="95"/>
      <c r="E284" s="95"/>
      <c r="F284" s="95"/>
      <c r="G284" s="95"/>
      <c r="H284" s="95"/>
      <c r="I284" s="126"/>
    </row>
    <row r="285" spans="1:9" ht="13.5">
      <c r="A285" s="129"/>
      <c r="B285" s="129"/>
      <c r="C285" s="127"/>
      <c r="D285" s="127"/>
      <c r="E285" s="127"/>
      <c r="F285" s="127"/>
      <c r="G285" s="127"/>
      <c r="H285" s="127"/>
      <c r="I285" s="128"/>
    </row>
    <row r="286" spans="1:9" ht="13.5">
      <c r="A286" s="98"/>
      <c r="B286" s="98"/>
      <c r="C286" s="95"/>
      <c r="D286" s="95"/>
      <c r="E286" s="95"/>
      <c r="F286" s="95"/>
      <c r="G286" s="95"/>
      <c r="H286" s="95"/>
      <c r="I286" s="126"/>
    </row>
    <row r="287" spans="1:9" ht="13.5">
      <c r="A287" s="125"/>
      <c r="B287" s="125"/>
      <c r="C287" s="95"/>
      <c r="D287" s="95"/>
      <c r="E287" s="95"/>
      <c r="F287" s="95"/>
      <c r="G287" s="95"/>
      <c r="H287" s="95"/>
      <c r="I287" s="126"/>
    </row>
    <row r="288" spans="1:9" ht="13.5">
      <c r="A288" s="99"/>
      <c r="B288" s="99"/>
      <c r="C288" s="95"/>
      <c r="D288" s="95"/>
      <c r="E288" s="95"/>
      <c r="F288" s="95"/>
      <c r="G288" s="95"/>
      <c r="H288" s="95"/>
      <c r="I288" s="126"/>
    </row>
    <row r="289" spans="1:9" ht="13.5">
      <c r="A289" s="99"/>
      <c r="B289" s="99"/>
      <c r="C289" s="95"/>
      <c r="D289" s="95"/>
      <c r="E289" s="95"/>
      <c r="F289" s="95"/>
      <c r="G289" s="95"/>
      <c r="H289" s="95"/>
      <c r="I289" s="126"/>
    </row>
    <row r="290" spans="1:9" s="4" customFormat="1" ht="13.5">
      <c r="A290" s="94"/>
      <c r="B290" s="94"/>
      <c r="C290" s="127"/>
      <c r="D290" s="127"/>
      <c r="E290" s="127"/>
      <c r="F290" s="127"/>
      <c r="G290" s="127"/>
      <c r="H290" s="127"/>
      <c r="I290" s="131"/>
    </row>
    <row r="291" spans="1:9" ht="13.5">
      <c r="A291" s="132"/>
      <c r="B291" s="132"/>
      <c r="C291" s="127"/>
      <c r="D291" s="127"/>
      <c r="E291" s="127"/>
      <c r="F291" s="127"/>
      <c r="G291" s="127"/>
      <c r="H291" s="127"/>
      <c r="I291" s="131"/>
    </row>
    <row r="292" spans="1:9" ht="14.25">
      <c r="A292" s="133"/>
      <c r="B292" s="133"/>
      <c r="C292" s="127"/>
      <c r="D292" s="127"/>
      <c r="E292" s="127"/>
      <c r="F292" s="127"/>
      <c r="G292" s="127"/>
      <c r="H292" s="127"/>
      <c r="I292" s="131"/>
    </row>
    <row r="293" spans="1:9" ht="14.25">
      <c r="A293" s="97"/>
      <c r="B293" s="97"/>
      <c r="C293" s="127"/>
      <c r="D293" s="127"/>
      <c r="E293" s="127"/>
      <c r="F293" s="132"/>
      <c r="G293" s="127"/>
      <c r="H293" s="127"/>
      <c r="I293" s="131"/>
    </row>
    <row r="294" spans="1:9" ht="13.5">
      <c r="A294" s="99"/>
      <c r="B294" s="99"/>
      <c r="C294" s="95"/>
      <c r="D294" s="95"/>
      <c r="E294" s="95"/>
      <c r="F294" s="100"/>
      <c r="G294" s="95"/>
      <c r="H294" s="132"/>
      <c r="I294" s="96"/>
    </row>
    <row r="295" spans="1:9" ht="13.5">
      <c r="A295" s="130"/>
      <c r="B295" s="130"/>
      <c r="C295" s="127"/>
      <c r="D295" s="127"/>
      <c r="E295" s="127"/>
      <c r="F295" s="127"/>
      <c r="G295" s="127"/>
      <c r="H295" s="127"/>
      <c r="I295" s="131"/>
    </row>
    <row r="296" spans="1:9" ht="14.25">
      <c r="A296" s="97"/>
      <c r="B296" s="97"/>
      <c r="C296" s="127"/>
      <c r="D296" s="127"/>
      <c r="E296" s="127"/>
      <c r="F296" s="127"/>
      <c r="G296" s="127"/>
      <c r="H296" s="127"/>
      <c r="I296" s="131"/>
    </row>
    <row r="297" spans="1:9" ht="14.25">
      <c r="A297" s="97"/>
      <c r="B297" s="97"/>
      <c r="C297" s="127"/>
      <c r="D297" s="127"/>
      <c r="E297" s="127"/>
      <c r="F297" s="127"/>
      <c r="G297" s="127"/>
      <c r="H297" s="127"/>
      <c r="I297" s="131"/>
    </row>
    <row r="298" spans="1:9" ht="14.25">
      <c r="A298" s="97"/>
      <c r="B298" s="97"/>
      <c r="C298" s="127"/>
      <c r="D298" s="127"/>
      <c r="E298" s="127"/>
      <c r="F298" s="127"/>
      <c r="G298" s="127"/>
      <c r="H298" s="127"/>
      <c r="I298" s="131"/>
    </row>
    <row r="299" spans="1:9" ht="14.25">
      <c r="A299" s="97"/>
      <c r="B299" s="97"/>
      <c r="C299" s="127"/>
      <c r="D299" s="127"/>
      <c r="E299" s="127"/>
      <c r="F299" s="127"/>
      <c r="G299" s="127"/>
      <c r="H299" s="132"/>
      <c r="I299" s="131"/>
    </row>
    <row r="300" spans="1:9" ht="14.25">
      <c r="A300" s="97"/>
      <c r="B300" s="97"/>
      <c r="C300" s="127"/>
      <c r="D300" s="127"/>
      <c r="E300" s="127"/>
      <c r="F300" s="127"/>
      <c r="G300" s="127"/>
      <c r="H300" s="132"/>
      <c r="I300" s="131"/>
    </row>
    <row r="301" spans="1:9" ht="14.25">
      <c r="A301" s="97"/>
      <c r="B301" s="97"/>
      <c r="C301" s="127"/>
      <c r="D301" s="127"/>
      <c r="E301" s="127"/>
      <c r="F301" s="127"/>
      <c r="G301" s="127"/>
      <c r="H301" s="132"/>
      <c r="I301" s="128"/>
    </row>
    <row r="302" spans="1:9" ht="14.25">
      <c r="A302" s="97"/>
      <c r="B302" s="97"/>
      <c r="C302" s="127"/>
      <c r="D302" s="127"/>
      <c r="E302" s="127"/>
      <c r="F302" s="127"/>
      <c r="G302" s="127"/>
      <c r="H302" s="132"/>
      <c r="I302" s="128"/>
    </row>
    <row r="303" spans="1:9" ht="14.25">
      <c r="A303" s="97"/>
      <c r="B303" s="97"/>
      <c r="C303" s="127"/>
      <c r="D303" s="127"/>
      <c r="E303" s="127"/>
      <c r="F303" s="127"/>
      <c r="G303" s="127"/>
      <c r="H303" s="127"/>
      <c r="I303" s="131"/>
    </row>
    <row r="304" spans="1:9" ht="14.25">
      <c r="A304" s="97"/>
      <c r="B304" s="97"/>
      <c r="C304" s="127"/>
      <c r="D304" s="127"/>
      <c r="E304" s="127"/>
      <c r="F304" s="127"/>
      <c r="G304" s="127"/>
      <c r="H304" s="127"/>
      <c r="I304" s="131"/>
    </row>
    <row r="305" spans="1:9" ht="14.25">
      <c r="A305" s="97"/>
      <c r="B305" s="97"/>
      <c r="C305" s="127"/>
      <c r="D305" s="127"/>
      <c r="E305" s="127"/>
      <c r="F305" s="127"/>
      <c r="G305" s="127"/>
      <c r="H305" s="132"/>
      <c r="I305" s="131"/>
    </row>
    <row r="306" spans="1:9" ht="14.25">
      <c r="A306" s="97"/>
      <c r="B306" s="97"/>
      <c r="C306" s="127"/>
      <c r="D306" s="127"/>
      <c r="E306" s="127"/>
      <c r="F306" s="127"/>
      <c r="G306" s="127"/>
      <c r="H306" s="132"/>
      <c r="I306" s="131"/>
    </row>
    <row r="307" spans="1:9" ht="14.25">
      <c r="A307" s="97"/>
      <c r="B307" s="97"/>
      <c r="C307" s="127"/>
      <c r="D307" s="127"/>
      <c r="E307" s="127"/>
      <c r="F307" s="127"/>
      <c r="G307" s="127"/>
      <c r="H307" s="132"/>
      <c r="I307" s="128"/>
    </row>
    <row r="308" spans="1:9" ht="14.25">
      <c r="A308" s="97"/>
      <c r="B308" s="97"/>
      <c r="C308" s="127"/>
      <c r="D308" s="127"/>
      <c r="E308" s="127"/>
      <c r="F308" s="127"/>
      <c r="G308" s="127"/>
      <c r="H308" s="132"/>
      <c r="I308" s="128"/>
    </row>
    <row r="309" spans="1:9" ht="14.25">
      <c r="A309" s="97"/>
      <c r="B309" s="97"/>
      <c r="C309" s="127"/>
      <c r="D309" s="127"/>
      <c r="E309" s="127"/>
      <c r="F309" s="127"/>
      <c r="G309" s="127"/>
      <c r="H309" s="127"/>
      <c r="I309" s="131"/>
    </row>
    <row r="310" spans="1:9" ht="14.25">
      <c r="A310" s="97"/>
      <c r="B310" s="97"/>
      <c r="C310" s="127"/>
      <c r="D310" s="127"/>
      <c r="E310" s="127"/>
      <c r="F310" s="127"/>
      <c r="G310" s="127"/>
      <c r="H310" s="127"/>
      <c r="I310" s="131"/>
    </row>
    <row r="311" spans="1:9" ht="14.25">
      <c r="A311" s="97"/>
      <c r="B311" s="97"/>
      <c r="C311" s="127"/>
      <c r="D311" s="127"/>
      <c r="E311" s="127"/>
      <c r="F311" s="127"/>
      <c r="G311" s="127"/>
      <c r="H311" s="132"/>
      <c r="I311" s="131"/>
    </row>
    <row r="312" spans="1:9" ht="14.25">
      <c r="A312" s="97"/>
      <c r="B312" s="97"/>
      <c r="C312" s="127"/>
      <c r="D312" s="127"/>
      <c r="E312" s="127"/>
      <c r="F312" s="127"/>
      <c r="G312" s="127"/>
      <c r="H312" s="132"/>
      <c r="I312" s="131"/>
    </row>
    <row r="313" spans="1:9" ht="14.25">
      <c r="A313" s="97"/>
      <c r="B313" s="97"/>
      <c r="C313" s="127"/>
      <c r="D313" s="127"/>
      <c r="E313" s="127"/>
      <c r="F313" s="127"/>
      <c r="G313" s="127"/>
      <c r="H313" s="132"/>
      <c r="I313" s="128"/>
    </row>
    <row r="314" spans="1:9" ht="14.25">
      <c r="A314" s="97"/>
      <c r="B314" s="97"/>
      <c r="C314" s="127"/>
      <c r="D314" s="127"/>
      <c r="E314" s="127"/>
      <c r="F314" s="127"/>
      <c r="G314" s="127"/>
      <c r="H314" s="132"/>
      <c r="I314" s="128"/>
    </row>
    <row r="315" spans="1:9" ht="14.25">
      <c r="A315" s="97"/>
      <c r="B315" s="97"/>
      <c r="C315" s="127"/>
      <c r="D315" s="127"/>
      <c r="E315" s="127"/>
      <c r="F315" s="127"/>
      <c r="G315" s="127"/>
      <c r="H315" s="132"/>
      <c r="I315" s="128"/>
    </row>
    <row r="316" spans="1:9" ht="13.5">
      <c r="A316" s="99"/>
      <c r="B316" s="99"/>
      <c r="C316" s="95"/>
      <c r="D316" s="95"/>
      <c r="E316" s="95"/>
      <c r="F316" s="95"/>
      <c r="G316" s="95"/>
      <c r="H316" s="127"/>
      <c r="I316" s="96"/>
    </row>
    <row r="317" spans="1:9" ht="13.5">
      <c r="A317" s="98"/>
      <c r="B317" s="98"/>
      <c r="C317" s="95"/>
      <c r="D317" s="95"/>
      <c r="E317" s="95"/>
      <c r="F317" s="95"/>
      <c r="G317" s="95"/>
      <c r="H317" s="95"/>
      <c r="I317" s="96"/>
    </row>
    <row r="318" spans="1:9" ht="13.5">
      <c r="A318" s="99"/>
      <c r="B318" s="99"/>
      <c r="C318" s="95"/>
      <c r="D318" s="95"/>
      <c r="E318" s="95"/>
      <c r="F318" s="95"/>
      <c r="G318" s="95"/>
      <c r="H318" s="100"/>
      <c r="I318" s="96"/>
    </row>
    <row r="319" spans="1:9" ht="13.5">
      <c r="A319" s="99"/>
      <c r="B319" s="99"/>
      <c r="C319" s="95"/>
      <c r="D319" s="95"/>
      <c r="E319" s="95"/>
      <c r="F319" s="95"/>
      <c r="G319" s="95"/>
      <c r="H319" s="100"/>
      <c r="I319" s="96"/>
    </row>
    <row r="320" spans="1:9" ht="13.5">
      <c r="A320" s="99"/>
      <c r="B320" s="99"/>
      <c r="C320" s="95"/>
      <c r="D320" s="95"/>
      <c r="E320" s="95"/>
      <c r="F320" s="95"/>
      <c r="G320" s="95"/>
      <c r="H320" s="100"/>
      <c r="I320" s="126"/>
    </row>
    <row r="321" spans="1:9" ht="13.5">
      <c r="A321" s="99"/>
      <c r="B321" s="99"/>
      <c r="C321" s="95"/>
      <c r="D321" s="95"/>
      <c r="E321" s="95"/>
      <c r="F321" s="95"/>
      <c r="G321" s="95"/>
      <c r="H321" s="100"/>
      <c r="I321" s="126"/>
    </row>
    <row r="322" spans="1:9" ht="13.5">
      <c r="A322" s="99"/>
      <c r="B322" s="99"/>
      <c r="C322" s="95"/>
      <c r="D322" s="95"/>
      <c r="E322" s="95"/>
      <c r="F322" s="95"/>
      <c r="G322" s="95"/>
      <c r="H322" s="100"/>
      <c r="I322" s="96"/>
    </row>
    <row r="323" spans="1:9" ht="13.5">
      <c r="A323" s="94"/>
      <c r="B323" s="94"/>
      <c r="C323" s="127"/>
      <c r="D323" s="127"/>
      <c r="E323" s="127"/>
      <c r="F323" s="95"/>
      <c r="G323" s="95"/>
      <c r="H323" s="100"/>
      <c r="I323" s="96"/>
    </row>
    <row r="324" spans="1:9" ht="13.5">
      <c r="A324" s="94"/>
      <c r="B324" s="94"/>
      <c r="C324" s="127"/>
      <c r="D324" s="127"/>
      <c r="E324" s="127"/>
      <c r="F324" s="127"/>
      <c r="G324" s="95"/>
      <c r="H324" s="100"/>
      <c r="I324" s="128"/>
    </row>
    <row r="325" spans="1:9" ht="14.25">
      <c r="A325" s="97"/>
      <c r="B325" s="97"/>
      <c r="C325" s="95"/>
      <c r="D325" s="95"/>
      <c r="E325" s="95"/>
      <c r="F325" s="95"/>
      <c r="G325" s="95"/>
      <c r="H325" s="100"/>
      <c r="I325" s="126"/>
    </row>
    <row r="326" spans="1:9" ht="13.5">
      <c r="A326" s="98"/>
      <c r="B326" s="98"/>
      <c r="C326" s="95"/>
      <c r="D326" s="95"/>
      <c r="E326" s="95"/>
      <c r="F326" s="95"/>
      <c r="G326" s="95"/>
      <c r="H326" s="95"/>
      <c r="I326" s="126"/>
    </row>
    <row r="327" spans="1:9" ht="13.5">
      <c r="A327" s="99"/>
      <c r="B327" s="99"/>
      <c r="C327" s="95"/>
      <c r="D327" s="95"/>
      <c r="E327" s="95"/>
      <c r="F327" s="95"/>
      <c r="G327" s="95"/>
      <c r="H327" s="100"/>
      <c r="I327" s="126"/>
    </row>
    <row r="328" spans="1:9" ht="13.5">
      <c r="A328" s="99"/>
      <c r="B328" s="99"/>
      <c r="C328" s="95"/>
      <c r="D328" s="95"/>
      <c r="E328" s="95"/>
      <c r="F328" s="95"/>
      <c r="G328" s="95"/>
      <c r="H328" s="100"/>
      <c r="I328" s="126"/>
    </row>
    <row r="329" spans="1:9" ht="13.5">
      <c r="A329" s="94"/>
      <c r="B329" s="94"/>
      <c r="C329" s="127"/>
      <c r="D329" s="127"/>
      <c r="E329" s="127"/>
      <c r="F329" s="127"/>
      <c r="G329" s="95"/>
      <c r="H329" s="100"/>
      <c r="I329" s="128"/>
    </row>
    <row r="330" spans="1:9" ht="14.25">
      <c r="A330" s="97"/>
      <c r="B330" s="97"/>
      <c r="C330" s="95"/>
      <c r="D330" s="95"/>
      <c r="E330" s="95"/>
      <c r="F330" s="95"/>
      <c r="G330" s="95"/>
      <c r="H330" s="100"/>
      <c r="I330" s="126"/>
    </row>
    <row r="331" spans="1:9" ht="13.5">
      <c r="A331" s="98"/>
      <c r="B331" s="98"/>
      <c r="C331" s="95"/>
      <c r="D331" s="95"/>
      <c r="E331" s="95"/>
      <c r="F331" s="95"/>
      <c r="G331" s="95"/>
      <c r="H331" s="95"/>
      <c r="I331" s="126"/>
    </row>
    <row r="332" spans="1:9" ht="13.5">
      <c r="A332" s="99"/>
      <c r="B332" s="99"/>
      <c r="C332" s="95"/>
      <c r="D332" s="95"/>
      <c r="E332" s="95"/>
      <c r="F332" s="95"/>
      <c r="G332" s="95"/>
      <c r="H332" s="100"/>
      <c r="I332" s="126"/>
    </row>
    <row r="333" spans="1:9" ht="13.5">
      <c r="A333" s="99"/>
      <c r="B333" s="99"/>
      <c r="C333" s="95"/>
      <c r="D333" s="95"/>
      <c r="E333" s="95"/>
      <c r="F333" s="95"/>
      <c r="G333" s="95"/>
      <c r="H333" s="100"/>
      <c r="I333" s="126"/>
    </row>
    <row r="334" spans="1:9" ht="13.5">
      <c r="A334" s="125"/>
      <c r="B334" s="125"/>
      <c r="C334" s="95"/>
      <c r="D334" s="95"/>
      <c r="E334" s="95"/>
      <c r="F334" s="95"/>
      <c r="G334" s="95"/>
      <c r="H334" s="100"/>
      <c r="I334" s="126"/>
    </row>
    <row r="335" spans="1:9" ht="13.5">
      <c r="A335" s="94"/>
      <c r="B335" s="94"/>
      <c r="C335" s="95"/>
      <c r="D335" s="127"/>
      <c r="E335" s="127"/>
      <c r="F335" s="127"/>
      <c r="G335" s="127"/>
      <c r="H335" s="132"/>
      <c r="I335" s="128"/>
    </row>
    <row r="336" spans="1:9" ht="14.25">
      <c r="A336" s="97"/>
      <c r="B336" s="97"/>
      <c r="C336" s="95"/>
      <c r="D336" s="95"/>
      <c r="E336" s="95"/>
      <c r="F336" s="95"/>
      <c r="G336" s="95"/>
      <c r="H336" s="100"/>
      <c r="I336" s="126"/>
    </row>
    <row r="337" spans="1:9" ht="13.5">
      <c r="A337" s="125"/>
      <c r="B337" s="125"/>
      <c r="C337" s="95"/>
      <c r="D337" s="95"/>
      <c r="E337" s="95"/>
      <c r="F337" s="95"/>
      <c r="G337" s="95"/>
      <c r="H337" s="100"/>
      <c r="I337" s="126"/>
    </row>
    <row r="338" spans="1:9" ht="13.5">
      <c r="A338" s="125"/>
      <c r="B338" s="125"/>
      <c r="C338" s="95"/>
      <c r="D338" s="95"/>
      <c r="E338" s="95"/>
      <c r="F338" s="95"/>
      <c r="G338" s="95"/>
      <c r="H338" s="100"/>
      <c r="I338" s="126"/>
    </row>
    <row r="339" spans="1:9" ht="13.5">
      <c r="A339" s="125"/>
      <c r="B339" s="125"/>
      <c r="C339" s="95"/>
      <c r="D339" s="95"/>
      <c r="E339" s="95"/>
      <c r="F339" s="95"/>
      <c r="G339" s="95"/>
      <c r="H339" s="100"/>
      <c r="I339" s="126"/>
    </row>
    <row r="340" spans="1:9" ht="14.25">
      <c r="A340" s="97"/>
      <c r="B340" s="97"/>
      <c r="C340" s="95"/>
      <c r="D340" s="127"/>
      <c r="E340" s="127"/>
      <c r="F340" s="127"/>
      <c r="G340" s="127"/>
      <c r="H340" s="127"/>
      <c r="I340" s="96"/>
    </row>
    <row r="341" spans="1:9" ht="13.5">
      <c r="A341" s="98"/>
      <c r="B341" s="98"/>
      <c r="C341" s="95"/>
      <c r="D341" s="95"/>
      <c r="E341" s="95"/>
      <c r="F341" s="95"/>
      <c r="G341" s="95"/>
      <c r="H341" s="95"/>
      <c r="I341" s="96"/>
    </row>
    <row r="342" spans="1:9" ht="13.5">
      <c r="A342" s="99"/>
      <c r="B342" s="99"/>
      <c r="C342" s="95"/>
      <c r="D342" s="95"/>
      <c r="E342" s="95"/>
      <c r="F342" s="95"/>
      <c r="G342" s="95"/>
      <c r="H342" s="100"/>
      <c r="I342" s="96"/>
    </row>
    <row r="343" spans="1:9" ht="13.5">
      <c r="A343" s="99"/>
      <c r="B343" s="99"/>
      <c r="C343" s="95"/>
      <c r="D343" s="95"/>
      <c r="E343" s="95"/>
      <c r="F343" s="95"/>
      <c r="G343" s="95"/>
      <c r="H343" s="100"/>
      <c r="I343" s="96"/>
    </row>
    <row r="344" spans="1:9" ht="13.5">
      <c r="A344" s="99"/>
      <c r="B344" s="99"/>
      <c r="C344" s="95"/>
      <c r="D344" s="95"/>
      <c r="E344" s="95"/>
      <c r="F344" s="95"/>
      <c r="G344" s="95"/>
      <c r="H344" s="100"/>
      <c r="I344" s="126"/>
    </row>
    <row r="345" spans="1:9" ht="13.5">
      <c r="A345" s="99"/>
      <c r="B345" s="99"/>
      <c r="C345" s="95"/>
      <c r="D345" s="95"/>
      <c r="E345" s="95"/>
      <c r="F345" s="95"/>
      <c r="G345" s="95"/>
      <c r="H345" s="100"/>
      <c r="I345" s="126"/>
    </row>
    <row r="346" spans="1:9" ht="13.5">
      <c r="A346" s="94"/>
      <c r="B346" s="94"/>
      <c r="C346" s="95"/>
      <c r="D346" s="95"/>
      <c r="E346" s="95"/>
      <c r="F346" s="127"/>
      <c r="G346" s="127"/>
      <c r="H346" s="132"/>
      <c r="I346" s="128"/>
    </row>
    <row r="347" spans="1:9" ht="14.25">
      <c r="A347" s="97"/>
      <c r="B347" s="97"/>
      <c r="C347" s="95"/>
      <c r="D347" s="95"/>
      <c r="E347" s="95"/>
      <c r="F347" s="95"/>
      <c r="G347" s="95"/>
      <c r="H347" s="100"/>
      <c r="I347" s="126"/>
    </row>
    <row r="348" spans="1:9" ht="13.5">
      <c r="A348" s="98"/>
      <c r="B348" s="98"/>
      <c r="C348" s="95"/>
      <c r="D348" s="95"/>
      <c r="E348" s="95"/>
      <c r="F348" s="95"/>
      <c r="G348" s="95"/>
      <c r="H348" s="100"/>
      <c r="I348" s="126"/>
    </row>
    <row r="349" spans="1:9" ht="13.5">
      <c r="A349" s="99"/>
      <c r="B349" s="99"/>
      <c r="C349" s="95"/>
      <c r="D349" s="95"/>
      <c r="E349" s="95"/>
      <c r="F349" s="95"/>
      <c r="G349" s="95"/>
      <c r="H349" s="100"/>
      <c r="I349" s="126"/>
    </row>
    <row r="350" spans="1:9" ht="13.5">
      <c r="A350" s="99"/>
      <c r="B350" s="99"/>
      <c r="C350" s="95"/>
      <c r="D350" s="95"/>
      <c r="E350" s="95"/>
      <c r="F350" s="95"/>
      <c r="G350" s="95"/>
      <c r="H350" s="100"/>
      <c r="I350" s="126"/>
    </row>
    <row r="351" spans="1:9" ht="13.5">
      <c r="A351" s="99"/>
      <c r="B351" s="99"/>
      <c r="C351" s="95"/>
      <c r="D351" s="95"/>
      <c r="E351" s="95"/>
      <c r="F351" s="95"/>
      <c r="G351" s="95"/>
      <c r="H351" s="100"/>
      <c r="I351" s="126"/>
    </row>
    <row r="352" spans="1:9" ht="13.5">
      <c r="A352" s="99"/>
      <c r="B352" s="99"/>
      <c r="C352" s="95"/>
      <c r="D352" s="95"/>
      <c r="E352" s="95"/>
      <c r="F352" s="95"/>
      <c r="G352" s="95"/>
      <c r="H352" s="100"/>
      <c r="I352" s="126"/>
    </row>
    <row r="353" spans="1:9" ht="13.5">
      <c r="A353" s="99"/>
      <c r="B353" s="99"/>
      <c r="C353" s="95"/>
      <c r="D353" s="95"/>
      <c r="E353" s="95"/>
      <c r="F353" s="95"/>
      <c r="G353" s="95"/>
      <c r="H353" s="100"/>
      <c r="I353" s="126"/>
    </row>
    <row r="354" spans="1:9" ht="13.5">
      <c r="A354" s="125"/>
      <c r="B354" s="125"/>
      <c r="C354" s="95"/>
      <c r="D354" s="95"/>
      <c r="E354" s="95"/>
      <c r="F354" s="95"/>
      <c r="G354" s="95"/>
      <c r="H354" s="100"/>
      <c r="I354" s="126"/>
    </row>
    <row r="355" spans="1:9" ht="13.5">
      <c r="A355" s="125"/>
      <c r="B355" s="125"/>
      <c r="C355" s="95"/>
      <c r="D355" s="95"/>
      <c r="E355" s="95"/>
      <c r="F355" s="95"/>
      <c r="G355" s="95"/>
      <c r="H355" s="100"/>
      <c r="I355" s="126"/>
    </row>
    <row r="356" spans="1:9" ht="13.5">
      <c r="A356" s="125"/>
      <c r="B356" s="125"/>
      <c r="C356" s="95"/>
      <c r="D356" s="95"/>
      <c r="E356" s="95"/>
      <c r="F356" s="95"/>
      <c r="G356" s="95"/>
      <c r="H356" s="100"/>
      <c r="I356" s="126"/>
    </row>
    <row r="357" spans="1:9" ht="13.5">
      <c r="A357" s="98"/>
      <c r="B357" s="98"/>
      <c r="C357" s="95"/>
      <c r="D357" s="95"/>
      <c r="E357" s="95"/>
      <c r="F357" s="95"/>
      <c r="G357" s="95"/>
      <c r="H357" s="95"/>
      <c r="I357" s="96"/>
    </row>
    <row r="358" spans="1:9" ht="14.25">
      <c r="A358" s="134"/>
      <c r="B358" s="134"/>
      <c r="C358" s="95"/>
      <c r="D358" s="95"/>
      <c r="E358" s="95"/>
      <c r="F358" s="95"/>
      <c r="G358" s="135"/>
      <c r="H358" s="95"/>
      <c r="I358" s="96"/>
    </row>
    <row r="359" spans="1:9" ht="13.5">
      <c r="A359" s="99"/>
      <c r="B359" s="99"/>
      <c r="C359" s="95"/>
      <c r="D359" s="95"/>
      <c r="E359" s="95"/>
      <c r="F359" s="95"/>
      <c r="G359" s="135"/>
      <c r="H359" s="100"/>
      <c r="I359" s="96"/>
    </row>
    <row r="360" spans="1:9" ht="13.5">
      <c r="A360" s="99"/>
      <c r="B360" s="99"/>
      <c r="C360" s="95"/>
      <c r="D360" s="95"/>
      <c r="E360" s="95"/>
      <c r="F360" s="95"/>
      <c r="G360" s="135"/>
      <c r="H360" s="100"/>
      <c r="I360" s="126"/>
    </row>
    <row r="361" spans="1:9" s="4" customFormat="1" ht="13.5">
      <c r="A361" s="99"/>
      <c r="B361" s="99"/>
      <c r="C361" s="95"/>
      <c r="D361" s="95"/>
      <c r="E361" s="95"/>
      <c r="F361" s="95"/>
      <c r="G361" s="135"/>
      <c r="H361" s="100"/>
      <c r="I361" s="96"/>
    </row>
    <row r="362" spans="1:9" s="4" customFormat="1" ht="13.5">
      <c r="A362" s="99"/>
      <c r="B362" s="99"/>
      <c r="C362" s="95"/>
      <c r="D362" s="95"/>
      <c r="E362" s="95"/>
      <c r="F362" s="95"/>
      <c r="G362" s="135"/>
      <c r="H362" s="100"/>
      <c r="I362" s="126"/>
    </row>
    <row r="363" spans="1:9" ht="13.5">
      <c r="A363" s="98"/>
      <c r="B363" s="98"/>
      <c r="C363" s="95"/>
      <c r="D363" s="95"/>
      <c r="E363" s="95"/>
      <c r="F363" s="95"/>
      <c r="G363" s="95"/>
      <c r="H363" s="95"/>
      <c r="I363" s="96"/>
    </row>
    <row r="364" spans="1:9" ht="13.5">
      <c r="A364" s="99"/>
      <c r="B364" s="99"/>
      <c r="C364" s="95"/>
      <c r="D364" s="95"/>
      <c r="E364" s="95"/>
      <c r="F364" s="95"/>
      <c r="G364" s="95"/>
      <c r="H364" s="100"/>
      <c r="I364" s="96"/>
    </row>
    <row r="365" spans="1:9" ht="13.5">
      <c r="A365" s="99"/>
      <c r="B365" s="99"/>
      <c r="C365" s="95"/>
      <c r="D365" s="95"/>
      <c r="E365" s="95"/>
      <c r="F365" s="95"/>
      <c r="G365" s="95"/>
      <c r="H365" s="100"/>
      <c r="I365" s="96"/>
    </row>
    <row r="366" spans="1:9" ht="13.5">
      <c r="A366" s="99"/>
      <c r="B366" s="99"/>
      <c r="C366" s="95"/>
      <c r="D366" s="95"/>
      <c r="E366" s="95"/>
      <c r="F366" s="95"/>
      <c r="G366" s="95"/>
      <c r="H366" s="100"/>
      <c r="I366" s="126"/>
    </row>
    <row r="367" spans="1:9" ht="13.5">
      <c r="A367" s="99"/>
      <c r="B367" s="99"/>
      <c r="C367" s="95"/>
      <c r="D367" s="95"/>
      <c r="E367" s="95"/>
      <c r="F367" s="95"/>
      <c r="G367" s="95"/>
      <c r="H367" s="100"/>
      <c r="I367" s="126"/>
    </row>
    <row r="368" spans="1:9" ht="14.25">
      <c r="A368" s="97"/>
      <c r="B368" s="97"/>
      <c r="C368" s="127"/>
      <c r="D368" s="127"/>
      <c r="E368" s="127"/>
      <c r="F368" s="132"/>
      <c r="G368" s="127"/>
      <c r="H368" s="127"/>
      <c r="I368" s="131"/>
    </row>
    <row r="369" spans="1:9" ht="14.25">
      <c r="A369" s="97"/>
      <c r="B369" s="97"/>
      <c r="C369" s="127"/>
      <c r="D369" s="127"/>
      <c r="E369" s="127"/>
      <c r="F369" s="132"/>
      <c r="G369" s="127"/>
      <c r="H369" s="127"/>
      <c r="I369" s="131"/>
    </row>
    <row r="370" spans="1:9" ht="13.5">
      <c r="A370" s="99"/>
      <c r="B370" s="99"/>
      <c r="C370" s="95"/>
      <c r="D370" s="95"/>
      <c r="E370" s="95"/>
      <c r="F370" s="100"/>
      <c r="G370" s="95"/>
      <c r="H370" s="95"/>
      <c r="I370" s="96"/>
    </row>
    <row r="371" spans="1:9" ht="14.25">
      <c r="A371" s="134"/>
      <c r="B371" s="134"/>
      <c r="C371" s="127"/>
      <c r="D371" s="127"/>
      <c r="E371" s="127"/>
      <c r="F371" s="132"/>
      <c r="G371" s="127"/>
      <c r="H371" s="127"/>
      <c r="I371" s="131"/>
    </row>
    <row r="372" spans="1:9" ht="13.5">
      <c r="A372" s="99"/>
      <c r="B372" s="99"/>
      <c r="C372" s="95"/>
      <c r="D372" s="95"/>
      <c r="E372" s="95"/>
      <c r="F372" s="100"/>
      <c r="G372" s="95"/>
      <c r="H372" s="95"/>
      <c r="I372" s="96"/>
    </row>
    <row r="373" spans="1:9" ht="13.5">
      <c r="A373" s="99"/>
      <c r="B373" s="99"/>
      <c r="C373" s="95"/>
      <c r="D373" s="95"/>
      <c r="E373" s="95"/>
      <c r="F373" s="100"/>
      <c r="G373" s="95"/>
      <c r="H373" s="95"/>
      <c r="I373" s="96"/>
    </row>
    <row r="374" spans="1:9" ht="13.5">
      <c r="A374" s="99"/>
      <c r="B374" s="99"/>
      <c r="C374" s="95"/>
      <c r="D374" s="95"/>
      <c r="E374" s="95"/>
      <c r="F374" s="100"/>
      <c r="G374" s="95"/>
      <c r="H374" s="95"/>
      <c r="I374" s="96"/>
    </row>
    <row r="375" spans="1:9" ht="13.5">
      <c r="A375" s="99"/>
      <c r="B375" s="99"/>
      <c r="C375" s="95"/>
      <c r="D375" s="95"/>
      <c r="E375" s="95"/>
      <c r="F375" s="100"/>
      <c r="G375" s="95"/>
      <c r="H375" s="100"/>
      <c r="I375" s="96"/>
    </row>
    <row r="376" spans="1:9" ht="13.5">
      <c r="A376" s="99"/>
      <c r="B376" s="99"/>
      <c r="C376" s="95"/>
      <c r="D376" s="95"/>
      <c r="E376" s="95"/>
      <c r="F376" s="100"/>
      <c r="G376" s="95"/>
      <c r="H376" s="100"/>
      <c r="I376" s="126"/>
    </row>
    <row r="377" spans="1:9" ht="13.5">
      <c r="A377" s="130"/>
      <c r="B377" s="130"/>
      <c r="C377" s="127"/>
      <c r="D377" s="127"/>
      <c r="E377" s="127"/>
      <c r="F377" s="127"/>
      <c r="G377" s="127"/>
      <c r="H377" s="127"/>
      <c r="I377" s="131"/>
    </row>
    <row r="378" spans="1:9" s="4" customFormat="1" ht="14.25">
      <c r="A378" s="97"/>
      <c r="B378" s="97"/>
      <c r="C378" s="127"/>
      <c r="D378" s="127"/>
      <c r="E378" s="127"/>
      <c r="F378" s="127"/>
      <c r="G378" s="136"/>
      <c r="H378" s="136"/>
      <c r="I378" s="131"/>
    </row>
    <row r="379" spans="1:9" ht="14.25">
      <c r="A379" s="97"/>
      <c r="B379" s="97"/>
      <c r="C379" s="127"/>
      <c r="D379" s="127"/>
      <c r="E379" s="127"/>
      <c r="F379" s="127"/>
      <c r="G379" s="127"/>
      <c r="H379" s="127"/>
      <c r="I379" s="131"/>
    </row>
    <row r="380" spans="1:9" ht="13.5">
      <c r="A380" s="99"/>
      <c r="B380" s="99"/>
      <c r="C380" s="95"/>
      <c r="D380" s="95"/>
      <c r="E380" s="95"/>
      <c r="F380" s="95"/>
      <c r="G380" s="95"/>
      <c r="H380" s="95"/>
      <c r="I380" s="96"/>
    </row>
    <row r="381" spans="1:9" ht="13.5">
      <c r="A381" s="99"/>
      <c r="B381" s="99"/>
      <c r="C381" s="95"/>
      <c r="D381" s="95"/>
      <c r="E381" s="95"/>
      <c r="F381" s="95"/>
      <c r="G381" s="95"/>
      <c r="H381" s="100"/>
      <c r="I381" s="96"/>
    </row>
    <row r="382" spans="1:9" ht="13.5">
      <c r="A382" s="99"/>
      <c r="B382" s="99"/>
      <c r="C382" s="95"/>
      <c r="D382" s="95"/>
      <c r="E382" s="95"/>
      <c r="F382" s="95"/>
      <c r="G382" s="95"/>
      <c r="H382" s="100"/>
      <c r="I382" s="96"/>
    </row>
    <row r="383" spans="1:9" ht="13.5">
      <c r="A383" s="99"/>
      <c r="B383" s="99"/>
      <c r="C383" s="95"/>
      <c r="D383" s="95"/>
      <c r="E383" s="95"/>
      <c r="F383" s="95"/>
      <c r="G383" s="95"/>
      <c r="H383" s="100"/>
      <c r="I383" s="126"/>
    </row>
    <row r="384" spans="1:9" ht="13.5">
      <c r="A384" s="99"/>
      <c r="B384" s="99"/>
      <c r="C384" s="95"/>
      <c r="D384" s="95"/>
      <c r="E384" s="95"/>
      <c r="F384" s="95"/>
      <c r="G384" s="95"/>
      <c r="H384" s="100"/>
      <c r="I384" s="126"/>
    </row>
    <row r="385" spans="1:9" ht="13.5">
      <c r="A385" s="99"/>
      <c r="B385" s="99"/>
      <c r="C385" s="95"/>
      <c r="D385" s="95"/>
      <c r="E385" s="95"/>
      <c r="F385" s="95"/>
      <c r="G385" s="95"/>
      <c r="H385" s="100"/>
      <c r="I385" s="126"/>
    </row>
    <row r="386" spans="1:9" ht="13.5">
      <c r="A386" s="99"/>
      <c r="B386" s="99"/>
      <c r="C386" s="95"/>
      <c r="D386" s="95"/>
      <c r="E386" s="95"/>
      <c r="F386" s="95"/>
      <c r="G386" s="95"/>
      <c r="H386" s="100"/>
      <c r="I386" s="126"/>
    </row>
    <row r="387" spans="1:9" ht="13.5">
      <c r="A387" s="99"/>
      <c r="B387" s="99"/>
      <c r="C387" s="95"/>
      <c r="D387" s="95"/>
      <c r="E387" s="95"/>
      <c r="F387" s="95"/>
      <c r="G387" s="95"/>
      <c r="H387" s="100"/>
      <c r="I387" s="96"/>
    </row>
    <row r="388" spans="1:9" ht="13.5">
      <c r="A388" s="99"/>
      <c r="B388" s="99"/>
      <c r="C388" s="95"/>
      <c r="D388" s="95"/>
      <c r="E388" s="95"/>
      <c r="F388" s="95"/>
      <c r="G388" s="95"/>
      <c r="H388" s="100"/>
      <c r="I388" s="126"/>
    </row>
    <row r="389" spans="1:9" ht="13.5">
      <c r="A389" s="99"/>
      <c r="B389" s="99"/>
      <c r="C389" s="95"/>
      <c r="D389" s="95"/>
      <c r="E389" s="95"/>
      <c r="F389" s="95"/>
      <c r="G389" s="95"/>
      <c r="H389" s="100"/>
      <c r="I389" s="126"/>
    </row>
    <row r="390" spans="1:9" ht="14.25">
      <c r="A390" s="97"/>
      <c r="B390" s="97"/>
      <c r="C390" s="95"/>
      <c r="D390" s="95"/>
      <c r="E390" s="95"/>
      <c r="F390" s="95"/>
      <c r="G390" s="95"/>
      <c r="H390" s="95"/>
      <c r="I390" s="96"/>
    </row>
    <row r="391" spans="1:9" ht="13.5">
      <c r="A391" s="98"/>
      <c r="B391" s="98"/>
      <c r="C391" s="95"/>
      <c r="D391" s="95"/>
      <c r="E391" s="95"/>
      <c r="F391" s="95"/>
      <c r="G391" s="95"/>
      <c r="H391" s="95"/>
      <c r="I391" s="96"/>
    </row>
    <row r="392" spans="1:9" ht="13.5">
      <c r="A392" s="99"/>
      <c r="B392" s="99"/>
      <c r="C392" s="95"/>
      <c r="D392" s="95"/>
      <c r="E392" s="95"/>
      <c r="F392" s="95"/>
      <c r="G392" s="95"/>
      <c r="H392" s="100"/>
      <c r="I392" s="96"/>
    </row>
    <row r="393" spans="1:9" ht="13.5">
      <c r="A393" s="99"/>
      <c r="B393" s="99"/>
      <c r="C393" s="95"/>
      <c r="D393" s="95"/>
      <c r="E393" s="95"/>
      <c r="F393" s="95"/>
      <c r="G393" s="95"/>
      <c r="H393" s="100"/>
      <c r="I393" s="96"/>
    </row>
    <row r="394" spans="1:9" ht="13.5">
      <c r="A394" s="99"/>
      <c r="B394" s="99"/>
      <c r="C394" s="95"/>
      <c r="D394" s="95"/>
      <c r="E394" s="95"/>
      <c r="F394" s="95"/>
      <c r="G394" s="95"/>
      <c r="H394" s="100"/>
      <c r="I394" s="126"/>
    </row>
    <row r="395" spans="1:9" ht="13.5">
      <c r="A395" s="99"/>
      <c r="B395" s="99"/>
      <c r="C395" s="95"/>
      <c r="D395" s="95"/>
      <c r="E395" s="95"/>
      <c r="F395" s="95"/>
      <c r="G395" s="95"/>
      <c r="H395" s="100"/>
      <c r="I395" s="126"/>
    </row>
    <row r="396" spans="1:9" ht="13.5">
      <c r="A396" s="99"/>
      <c r="B396" s="99"/>
      <c r="C396" s="95"/>
      <c r="D396" s="95"/>
      <c r="E396" s="95"/>
      <c r="F396" s="95"/>
      <c r="G396" s="95"/>
      <c r="H396" s="100"/>
      <c r="I396" s="126"/>
    </row>
    <row r="397" spans="1:9" ht="13.5">
      <c r="A397" s="99"/>
      <c r="B397" s="99"/>
      <c r="C397" s="95"/>
      <c r="D397" s="95"/>
      <c r="E397" s="95"/>
      <c r="F397" s="95"/>
      <c r="G397" s="95"/>
      <c r="H397" s="100"/>
      <c r="I397" s="96"/>
    </row>
    <row r="398" spans="1:9" ht="13.5">
      <c r="A398" s="99"/>
      <c r="B398" s="99"/>
      <c r="C398" s="95"/>
      <c r="D398" s="95"/>
      <c r="E398" s="95"/>
      <c r="F398" s="95"/>
      <c r="G398" s="95"/>
      <c r="H398" s="100"/>
      <c r="I398" s="126"/>
    </row>
    <row r="399" spans="1:9" ht="13.5">
      <c r="A399" s="99"/>
      <c r="B399" s="99"/>
      <c r="C399" s="95"/>
      <c r="D399" s="95"/>
      <c r="E399" s="95"/>
      <c r="F399" s="95"/>
      <c r="G399" s="95"/>
      <c r="H399" s="100"/>
      <c r="I399" s="126"/>
    </row>
    <row r="400" spans="1:9" ht="14.25">
      <c r="A400" s="97"/>
      <c r="B400" s="97"/>
      <c r="C400" s="95"/>
      <c r="D400" s="95"/>
      <c r="E400" s="95"/>
      <c r="F400" s="95"/>
      <c r="G400" s="95"/>
      <c r="H400" s="95"/>
      <c r="I400" s="96"/>
    </row>
    <row r="401" spans="1:9" ht="13.5">
      <c r="A401" s="98"/>
      <c r="B401" s="98"/>
      <c r="C401" s="95"/>
      <c r="D401" s="95"/>
      <c r="E401" s="95"/>
      <c r="F401" s="95"/>
      <c r="G401" s="95"/>
      <c r="H401" s="95"/>
      <c r="I401" s="96"/>
    </row>
    <row r="402" spans="1:9" ht="13.5">
      <c r="A402" s="99"/>
      <c r="B402" s="99"/>
      <c r="C402" s="95"/>
      <c r="D402" s="95"/>
      <c r="E402" s="95"/>
      <c r="F402" s="95"/>
      <c r="G402" s="95"/>
      <c r="H402" s="100"/>
      <c r="I402" s="96"/>
    </row>
    <row r="403" spans="1:9" ht="13.5">
      <c r="A403" s="99"/>
      <c r="B403" s="99"/>
      <c r="C403" s="95"/>
      <c r="D403" s="95"/>
      <c r="E403" s="95"/>
      <c r="F403" s="95"/>
      <c r="G403" s="95"/>
      <c r="H403" s="100"/>
      <c r="I403" s="96"/>
    </row>
    <row r="404" spans="1:9" ht="13.5">
      <c r="A404" s="99"/>
      <c r="B404" s="99"/>
      <c r="C404" s="95"/>
      <c r="D404" s="95"/>
      <c r="E404" s="95"/>
      <c r="F404" s="95"/>
      <c r="G404" s="95"/>
      <c r="H404" s="100"/>
      <c r="I404" s="126"/>
    </row>
    <row r="405" spans="1:9" ht="13.5">
      <c r="A405" s="99"/>
      <c r="B405" s="99"/>
      <c r="C405" s="95"/>
      <c r="D405" s="95"/>
      <c r="E405" s="95"/>
      <c r="F405" s="95"/>
      <c r="G405" s="95"/>
      <c r="H405" s="100"/>
      <c r="I405" s="126"/>
    </row>
    <row r="406" spans="1:9" ht="13.5">
      <c r="A406" s="99"/>
      <c r="B406" s="99"/>
      <c r="C406" s="95"/>
      <c r="D406" s="95"/>
      <c r="E406" s="95"/>
      <c r="F406" s="95"/>
      <c r="G406" s="95"/>
      <c r="H406" s="100"/>
      <c r="I406" s="96"/>
    </row>
    <row r="407" spans="1:9" ht="13.5">
      <c r="A407" s="99"/>
      <c r="B407" s="99"/>
      <c r="C407" s="95"/>
      <c r="D407" s="95"/>
      <c r="E407" s="95"/>
      <c r="F407" s="95"/>
      <c r="G407" s="95"/>
      <c r="H407" s="100"/>
      <c r="I407" s="126"/>
    </row>
    <row r="408" spans="1:9" ht="13.5">
      <c r="A408" s="99"/>
      <c r="B408" s="99"/>
      <c r="C408" s="95"/>
      <c r="D408" s="95"/>
      <c r="E408" s="95"/>
      <c r="F408" s="95"/>
      <c r="G408" s="95"/>
      <c r="H408" s="100"/>
      <c r="I408" s="126"/>
    </row>
    <row r="409" spans="1:9" ht="14.25">
      <c r="A409" s="97"/>
      <c r="B409" s="97"/>
      <c r="C409" s="95"/>
      <c r="D409" s="95"/>
      <c r="E409" s="95"/>
      <c r="F409" s="95"/>
      <c r="G409" s="95"/>
      <c r="H409" s="95"/>
      <c r="I409" s="96"/>
    </row>
    <row r="410" spans="1:9" ht="13.5">
      <c r="A410" s="98"/>
      <c r="B410" s="98"/>
      <c r="C410" s="95"/>
      <c r="D410" s="95"/>
      <c r="E410" s="95"/>
      <c r="F410" s="95"/>
      <c r="G410" s="95"/>
      <c r="H410" s="95"/>
      <c r="I410" s="96"/>
    </row>
    <row r="411" spans="1:9" ht="13.5">
      <c r="A411" s="99"/>
      <c r="B411" s="99"/>
      <c r="C411" s="95"/>
      <c r="D411" s="95"/>
      <c r="E411" s="95"/>
      <c r="F411" s="95"/>
      <c r="G411" s="95"/>
      <c r="H411" s="100"/>
      <c r="I411" s="96"/>
    </row>
    <row r="412" spans="1:9" ht="13.5">
      <c r="A412" s="99"/>
      <c r="B412" s="99"/>
      <c r="C412" s="95"/>
      <c r="D412" s="95"/>
      <c r="E412" s="95"/>
      <c r="F412" s="95"/>
      <c r="G412" s="95"/>
      <c r="H412" s="100"/>
      <c r="I412" s="96"/>
    </row>
    <row r="413" spans="1:9" ht="13.5">
      <c r="A413" s="99"/>
      <c r="B413" s="99"/>
      <c r="C413" s="95"/>
      <c r="D413" s="95"/>
      <c r="E413" s="95"/>
      <c r="F413" s="95"/>
      <c r="G413" s="95"/>
      <c r="H413" s="100"/>
      <c r="I413" s="126"/>
    </row>
    <row r="414" spans="1:9" ht="13.5">
      <c r="A414" s="99"/>
      <c r="B414" s="99"/>
      <c r="C414" s="95"/>
      <c r="D414" s="95"/>
      <c r="E414" s="95"/>
      <c r="F414" s="95"/>
      <c r="G414" s="95"/>
      <c r="H414" s="100"/>
      <c r="I414" s="126"/>
    </row>
    <row r="415" spans="1:9" ht="13.5">
      <c r="A415" s="99"/>
      <c r="B415" s="99"/>
      <c r="C415" s="95"/>
      <c r="D415" s="95"/>
      <c r="E415" s="95"/>
      <c r="F415" s="95"/>
      <c r="G415" s="95"/>
      <c r="H415" s="100"/>
      <c r="I415" s="96"/>
    </row>
    <row r="416" spans="1:9" ht="13.5">
      <c r="A416" s="99"/>
      <c r="B416" s="99"/>
      <c r="C416" s="95"/>
      <c r="D416" s="95"/>
      <c r="E416" s="95"/>
      <c r="F416" s="95"/>
      <c r="G416" s="95"/>
      <c r="H416" s="100"/>
      <c r="I416" s="126"/>
    </row>
    <row r="417" spans="1:9" ht="13.5">
      <c r="A417" s="99"/>
      <c r="B417" s="99"/>
      <c r="C417" s="95"/>
      <c r="D417" s="95"/>
      <c r="E417" s="95"/>
      <c r="F417" s="95"/>
      <c r="G417" s="95"/>
      <c r="H417" s="100"/>
      <c r="I417" s="126"/>
    </row>
    <row r="418" spans="1:9" ht="13.5">
      <c r="A418" s="130"/>
      <c r="B418" s="130"/>
      <c r="C418" s="127"/>
      <c r="D418" s="127"/>
      <c r="E418" s="127"/>
      <c r="F418" s="127"/>
      <c r="G418" s="127"/>
      <c r="H418" s="127"/>
      <c r="I418" s="131"/>
    </row>
    <row r="419" spans="1:9" ht="13.5">
      <c r="A419" s="99"/>
      <c r="B419" s="99"/>
      <c r="C419" s="95"/>
      <c r="D419" s="95"/>
      <c r="E419" s="95"/>
      <c r="F419" s="95"/>
      <c r="G419" s="95"/>
      <c r="H419" s="95"/>
      <c r="I419" s="96"/>
    </row>
    <row r="420" spans="1:9" ht="13.5">
      <c r="A420" s="99"/>
      <c r="B420" s="99"/>
      <c r="C420" s="95"/>
      <c r="D420" s="95"/>
      <c r="E420" s="95"/>
      <c r="F420" s="95"/>
      <c r="G420" s="95"/>
      <c r="H420" s="100"/>
      <c r="I420" s="96"/>
    </row>
    <row r="421" spans="1:9" ht="13.5">
      <c r="A421" s="99"/>
      <c r="B421" s="99"/>
      <c r="C421" s="95"/>
      <c r="D421" s="95"/>
      <c r="E421" s="95"/>
      <c r="F421" s="95"/>
      <c r="G421" s="95"/>
      <c r="H421" s="100"/>
      <c r="I421" s="96"/>
    </row>
    <row r="422" spans="1:9" ht="13.5">
      <c r="A422" s="99"/>
      <c r="B422" s="99"/>
      <c r="C422" s="95"/>
      <c r="D422" s="95"/>
      <c r="E422" s="95"/>
      <c r="F422" s="95"/>
      <c r="G422" s="95"/>
      <c r="H422" s="100"/>
      <c r="I422" s="126"/>
    </row>
    <row r="423" spans="1:9" ht="13.5">
      <c r="A423" s="99"/>
      <c r="B423" s="99"/>
      <c r="C423" s="95"/>
      <c r="D423" s="95"/>
      <c r="E423" s="95"/>
      <c r="F423" s="95"/>
      <c r="G423" s="95"/>
      <c r="H423" s="100"/>
      <c r="I423" s="126"/>
    </row>
    <row r="424" spans="1:9" ht="13.5">
      <c r="A424" s="99"/>
      <c r="B424" s="99"/>
      <c r="C424" s="95"/>
      <c r="D424" s="95"/>
      <c r="E424" s="95"/>
      <c r="F424" s="95"/>
      <c r="G424" s="95"/>
      <c r="H424" s="100"/>
      <c r="I424" s="126"/>
    </row>
    <row r="425" spans="1:9" ht="13.5">
      <c r="A425" s="99"/>
      <c r="B425" s="99"/>
      <c r="C425" s="95"/>
      <c r="D425" s="95"/>
      <c r="E425" s="95"/>
      <c r="F425" s="95"/>
      <c r="G425" s="95"/>
      <c r="H425" s="100"/>
      <c r="I425" s="126"/>
    </row>
    <row r="426" spans="1:9" ht="13.5">
      <c r="A426" s="99"/>
      <c r="B426" s="99"/>
      <c r="C426" s="95"/>
      <c r="D426" s="95"/>
      <c r="E426" s="95"/>
      <c r="F426" s="95"/>
      <c r="G426" s="95"/>
      <c r="H426" s="100"/>
      <c r="I426" s="96"/>
    </row>
    <row r="427" spans="1:9" ht="13.5">
      <c r="A427" s="99"/>
      <c r="B427" s="99"/>
      <c r="C427" s="95"/>
      <c r="D427" s="95"/>
      <c r="E427" s="95"/>
      <c r="F427" s="95"/>
      <c r="G427" s="95"/>
      <c r="H427" s="100"/>
      <c r="I427" s="126"/>
    </row>
    <row r="428" spans="1:9" ht="13.5">
      <c r="A428" s="99"/>
      <c r="B428" s="99"/>
      <c r="C428" s="95"/>
      <c r="D428" s="95"/>
      <c r="E428" s="95"/>
      <c r="F428" s="95"/>
      <c r="G428" s="95"/>
      <c r="H428" s="100"/>
      <c r="I428" s="126"/>
    </row>
    <row r="429" spans="1:9" ht="13.5">
      <c r="A429" s="98"/>
      <c r="B429" s="98"/>
      <c r="C429" s="95"/>
      <c r="D429" s="95"/>
      <c r="E429" s="95"/>
      <c r="F429" s="100"/>
      <c r="G429" s="95"/>
      <c r="H429" s="95"/>
      <c r="I429" s="96"/>
    </row>
    <row r="430" spans="1:9" ht="14.25">
      <c r="A430" s="97"/>
      <c r="B430" s="97"/>
      <c r="C430" s="95"/>
      <c r="D430" s="95"/>
      <c r="E430" s="95"/>
      <c r="F430" s="100"/>
      <c r="G430" s="95"/>
      <c r="H430" s="95"/>
      <c r="I430" s="96"/>
    </row>
    <row r="431" spans="1:9" ht="13.5">
      <c r="A431" s="99"/>
      <c r="B431" s="99"/>
      <c r="C431" s="95"/>
      <c r="D431" s="95"/>
      <c r="E431" s="95"/>
      <c r="F431" s="100"/>
      <c r="G431" s="95"/>
      <c r="H431" s="100"/>
      <c r="I431" s="96"/>
    </row>
    <row r="432" spans="1:9" ht="13.5">
      <c r="A432" s="99"/>
      <c r="B432" s="99"/>
      <c r="C432" s="95"/>
      <c r="D432" s="95"/>
      <c r="E432" s="95"/>
      <c r="F432" s="100"/>
      <c r="G432" s="95"/>
      <c r="H432" s="100"/>
      <c r="I432" s="96"/>
    </row>
    <row r="433" spans="1:9" ht="13.5">
      <c r="A433" s="99"/>
      <c r="B433" s="99"/>
      <c r="C433" s="95"/>
      <c r="D433" s="95"/>
      <c r="E433" s="95"/>
      <c r="F433" s="100"/>
      <c r="G433" s="95"/>
      <c r="H433" s="100"/>
      <c r="I433" s="126"/>
    </row>
    <row r="434" spans="1:9" ht="13.5">
      <c r="A434" s="99"/>
      <c r="B434" s="99"/>
      <c r="C434" s="95"/>
      <c r="D434" s="95"/>
      <c r="E434" s="95"/>
      <c r="F434" s="100"/>
      <c r="G434" s="95"/>
      <c r="H434" s="100"/>
      <c r="I434" s="126"/>
    </row>
    <row r="435" spans="1:9" ht="13.5">
      <c r="A435" s="99"/>
      <c r="B435" s="99"/>
      <c r="C435" s="95"/>
      <c r="D435" s="95"/>
      <c r="E435" s="95"/>
      <c r="F435" s="100"/>
      <c r="G435" s="95"/>
      <c r="H435" s="100"/>
      <c r="I435" s="126"/>
    </row>
    <row r="436" spans="1:9" ht="13.5">
      <c r="A436" s="99"/>
      <c r="B436" s="99"/>
      <c r="C436" s="95"/>
      <c r="D436" s="95"/>
      <c r="E436" s="95"/>
      <c r="F436" s="100"/>
      <c r="G436" s="95"/>
      <c r="H436" s="100"/>
      <c r="I436" s="96"/>
    </row>
    <row r="437" spans="1:9" ht="13.5">
      <c r="A437" s="99"/>
      <c r="B437" s="99"/>
      <c r="C437" s="95"/>
      <c r="D437" s="95"/>
      <c r="E437" s="95"/>
      <c r="F437" s="100"/>
      <c r="G437" s="95"/>
      <c r="H437" s="100"/>
      <c r="I437" s="126"/>
    </row>
    <row r="438" spans="1:9" ht="13.5">
      <c r="A438" s="99"/>
      <c r="B438" s="99"/>
      <c r="C438" s="95"/>
      <c r="D438" s="95"/>
      <c r="E438" s="95"/>
      <c r="F438" s="100"/>
      <c r="G438" s="95"/>
      <c r="H438" s="100"/>
      <c r="I438" s="126"/>
    </row>
    <row r="439" spans="1:9" ht="13.5">
      <c r="A439" s="94"/>
      <c r="B439" s="94"/>
      <c r="C439" s="127"/>
      <c r="D439" s="127"/>
      <c r="E439" s="127"/>
      <c r="F439" s="127"/>
      <c r="G439" s="127"/>
      <c r="H439" s="127"/>
      <c r="I439" s="131"/>
    </row>
    <row r="440" spans="1:9" ht="13.5">
      <c r="A440" s="130"/>
      <c r="B440" s="130"/>
      <c r="C440" s="95"/>
      <c r="D440" s="95"/>
      <c r="E440" s="95"/>
      <c r="F440" s="95"/>
      <c r="G440" s="95"/>
      <c r="H440" s="95"/>
      <c r="I440" s="96"/>
    </row>
    <row r="441" spans="1:9" ht="13.5">
      <c r="A441" s="98"/>
      <c r="B441" s="98"/>
      <c r="C441" s="95"/>
      <c r="D441" s="95"/>
      <c r="E441" s="95"/>
      <c r="F441" s="95"/>
      <c r="G441" s="95"/>
      <c r="H441" s="95"/>
      <c r="I441" s="96"/>
    </row>
    <row r="442" spans="1:9" ht="14.25">
      <c r="A442" s="97"/>
      <c r="B442" s="97"/>
      <c r="C442" s="95"/>
      <c r="D442" s="95"/>
      <c r="E442" s="95"/>
      <c r="F442" s="95"/>
      <c r="G442" s="95"/>
      <c r="H442" s="95"/>
      <c r="I442" s="96"/>
    </row>
    <row r="443" spans="1:9" ht="13.5">
      <c r="A443" s="98"/>
      <c r="B443" s="98"/>
      <c r="C443" s="95"/>
      <c r="D443" s="95"/>
      <c r="E443" s="95"/>
      <c r="F443" s="95"/>
      <c r="G443" s="95"/>
      <c r="H443" s="95"/>
      <c r="I443" s="96"/>
    </row>
    <row r="444" spans="1:9" ht="13.5">
      <c r="A444" s="130"/>
      <c r="B444" s="130"/>
      <c r="C444" s="127"/>
      <c r="D444" s="127"/>
      <c r="E444" s="127"/>
      <c r="F444" s="127"/>
      <c r="G444" s="127"/>
      <c r="H444" s="132"/>
      <c r="I444" s="131"/>
    </row>
    <row r="445" spans="1:9" ht="13.5">
      <c r="A445" s="99"/>
      <c r="B445" s="99"/>
      <c r="C445" s="95"/>
      <c r="D445" s="95"/>
      <c r="E445" s="95"/>
      <c r="F445" s="95"/>
      <c r="G445" s="95"/>
      <c r="H445" s="100"/>
      <c r="I445" s="96"/>
    </row>
    <row r="446" spans="1:9" ht="13.5">
      <c r="A446" s="99"/>
      <c r="B446" s="99"/>
      <c r="C446" s="95"/>
      <c r="D446" s="95"/>
      <c r="E446" s="95"/>
      <c r="F446" s="95"/>
      <c r="G446" s="95"/>
      <c r="H446" s="100"/>
      <c r="I446" s="126"/>
    </row>
    <row r="447" spans="1:9" ht="13.5">
      <c r="A447" s="130"/>
      <c r="B447" s="130"/>
      <c r="C447" s="127"/>
      <c r="D447" s="127"/>
      <c r="E447" s="127"/>
      <c r="F447" s="127"/>
      <c r="G447" s="127"/>
      <c r="H447" s="127"/>
      <c r="I447" s="131"/>
    </row>
    <row r="448" spans="1:9" ht="14.25">
      <c r="A448" s="97"/>
      <c r="B448" s="97"/>
      <c r="C448" s="127"/>
      <c r="D448" s="127"/>
      <c r="E448" s="127"/>
      <c r="F448" s="127"/>
      <c r="G448" s="127"/>
      <c r="H448" s="127"/>
      <c r="I448" s="131"/>
    </row>
    <row r="449" spans="1:9" ht="14.25">
      <c r="A449" s="97"/>
      <c r="B449" s="97"/>
      <c r="C449" s="127"/>
      <c r="D449" s="127"/>
      <c r="E449" s="127"/>
      <c r="F449" s="127"/>
      <c r="G449" s="127"/>
      <c r="H449" s="127"/>
      <c r="I449" s="131"/>
    </row>
    <row r="450" spans="1:9" ht="14.25">
      <c r="A450" s="97"/>
      <c r="B450" s="97"/>
      <c r="C450" s="95"/>
      <c r="D450" s="95"/>
      <c r="E450" s="95"/>
      <c r="F450" s="95"/>
      <c r="G450" s="95"/>
      <c r="H450" s="95"/>
      <c r="I450" s="96"/>
    </row>
    <row r="451" spans="1:9" ht="13.5">
      <c r="A451" s="125"/>
      <c r="B451" s="125"/>
      <c r="C451" s="95"/>
      <c r="D451" s="95"/>
      <c r="E451" s="95"/>
      <c r="F451" s="95"/>
      <c r="G451" s="95"/>
      <c r="H451" s="95"/>
      <c r="I451" s="96"/>
    </row>
    <row r="452" spans="1:9" ht="13.5">
      <c r="A452" s="99"/>
      <c r="B452" s="99"/>
      <c r="C452" s="95"/>
      <c r="D452" s="95"/>
      <c r="E452" s="95"/>
      <c r="F452" s="95"/>
      <c r="G452" s="95"/>
      <c r="H452" s="100"/>
      <c r="I452" s="96"/>
    </row>
    <row r="453" spans="1:9" ht="13.5">
      <c r="A453" s="99"/>
      <c r="B453" s="99"/>
      <c r="C453" s="95"/>
      <c r="D453" s="95"/>
      <c r="E453" s="95"/>
      <c r="F453" s="95"/>
      <c r="G453" s="95"/>
      <c r="H453" s="100"/>
      <c r="I453" s="96"/>
    </row>
    <row r="454" spans="1:9" ht="13.5">
      <c r="A454" s="99"/>
      <c r="B454" s="99"/>
      <c r="C454" s="95"/>
      <c r="D454" s="95"/>
      <c r="E454" s="95"/>
      <c r="F454" s="95"/>
      <c r="G454" s="95"/>
      <c r="H454" s="100"/>
      <c r="I454" s="96"/>
    </row>
    <row r="455" spans="1:9" ht="13.5">
      <c r="A455" s="99"/>
      <c r="B455" s="99"/>
      <c r="C455" s="95"/>
      <c r="D455" s="95"/>
      <c r="E455" s="95"/>
      <c r="F455" s="95"/>
      <c r="G455" s="95"/>
      <c r="H455" s="100"/>
      <c r="I455" s="96"/>
    </row>
    <row r="456" spans="1:9" ht="13.5">
      <c r="A456" s="99"/>
      <c r="B456" s="99"/>
      <c r="C456" s="95"/>
      <c r="D456" s="95"/>
      <c r="E456" s="95"/>
      <c r="F456" s="95"/>
      <c r="G456" s="95"/>
      <c r="H456" s="100"/>
      <c r="I456" s="96"/>
    </row>
    <row r="457" spans="1:9" ht="13.5">
      <c r="A457" s="99"/>
      <c r="B457" s="99"/>
      <c r="C457" s="95"/>
      <c r="D457" s="95"/>
      <c r="E457" s="95"/>
      <c r="F457" s="95"/>
      <c r="G457" s="95"/>
      <c r="H457" s="100"/>
      <c r="I457" s="96"/>
    </row>
    <row r="458" spans="1:9" ht="13.5">
      <c r="A458" s="99"/>
      <c r="B458" s="99"/>
      <c r="C458" s="95"/>
      <c r="D458" s="95"/>
      <c r="E458" s="95"/>
      <c r="F458" s="95"/>
      <c r="G458" s="95"/>
      <c r="H458" s="100"/>
      <c r="I458" s="96"/>
    </row>
    <row r="459" spans="1:9" ht="13.5">
      <c r="A459" s="99"/>
      <c r="B459" s="99"/>
      <c r="C459" s="95"/>
      <c r="D459" s="95"/>
      <c r="E459" s="95"/>
      <c r="F459" s="95"/>
      <c r="G459" s="95"/>
      <c r="H459" s="100"/>
      <c r="I459" s="96"/>
    </row>
    <row r="460" spans="1:9" ht="13.5">
      <c r="A460" s="99"/>
      <c r="B460" s="99"/>
      <c r="C460" s="95"/>
      <c r="D460" s="95"/>
      <c r="E460" s="95"/>
      <c r="F460" s="95"/>
      <c r="G460" s="95"/>
      <c r="H460" s="100"/>
      <c r="I460" s="96"/>
    </row>
    <row r="461" spans="1:9" ht="13.5">
      <c r="A461" s="99"/>
      <c r="B461" s="99"/>
      <c r="C461" s="95"/>
      <c r="D461" s="95"/>
      <c r="E461" s="95"/>
      <c r="F461" s="95"/>
      <c r="G461" s="95"/>
      <c r="H461" s="100"/>
      <c r="I461" s="96"/>
    </row>
    <row r="462" spans="1:9" ht="13.5">
      <c r="A462" s="99"/>
      <c r="B462" s="99"/>
      <c r="C462" s="95"/>
      <c r="D462" s="95"/>
      <c r="E462" s="95"/>
      <c r="F462" s="95"/>
      <c r="G462" s="95"/>
      <c r="H462" s="100"/>
      <c r="I462" s="96"/>
    </row>
    <row r="463" spans="1:9" ht="13.5">
      <c r="A463" s="99"/>
      <c r="B463" s="99"/>
      <c r="C463" s="95"/>
      <c r="D463" s="95"/>
      <c r="E463" s="95"/>
      <c r="F463" s="95"/>
      <c r="G463" s="95"/>
      <c r="H463" s="100"/>
      <c r="I463" s="96"/>
    </row>
    <row r="464" spans="1:9" ht="13.5">
      <c r="A464" s="99"/>
      <c r="B464" s="99"/>
      <c r="C464" s="95"/>
      <c r="D464" s="95"/>
      <c r="E464" s="95"/>
      <c r="F464" s="95"/>
      <c r="G464" s="95"/>
      <c r="H464" s="100"/>
      <c r="I464" s="96"/>
    </row>
    <row r="465" spans="1:9" ht="13.5">
      <c r="A465" s="99"/>
      <c r="B465" s="99"/>
      <c r="C465" s="95"/>
      <c r="D465" s="95"/>
      <c r="E465" s="95"/>
      <c r="F465" s="95"/>
      <c r="G465" s="95"/>
      <c r="H465" s="100"/>
      <c r="I465" s="96"/>
    </row>
    <row r="466" spans="1:9" ht="13.5">
      <c r="A466" s="99"/>
      <c r="B466" s="99"/>
      <c r="C466" s="95"/>
      <c r="D466" s="95"/>
      <c r="E466" s="95"/>
      <c r="F466" s="95"/>
      <c r="G466" s="95"/>
      <c r="H466" s="100"/>
      <c r="I466" s="96"/>
    </row>
    <row r="467" spans="1:9" ht="13.5">
      <c r="A467" s="99"/>
      <c r="B467" s="99"/>
      <c r="C467" s="95"/>
      <c r="D467" s="95"/>
      <c r="E467" s="95"/>
      <c r="F467" s="95"/>
      <c r="G467" s="95"/>
      <c r="H467" s="100"/>
      <c r="I467" s="96"/>
    </row>
    <row r="468" spans="1:9" ht="13.5">
      <c r="A468" s="99"/>
      <c r="B468" s="99"/>
      <c r="C468" s="95"/>
      <c r="D468" s="95"/>
      <c r="E468" s="95"/>
      <c r="F468" s="95"/>
      <c r="G468" s="95"/>
      <c r="H468" s="100"/>
      <c r="I468" s="96"/>
    </row>
    <row r="469" spans="1:9" ht="14.25">
      <c r="A469" s="97"/>
      <c r="B469" s="97"/>
      <c r="C469" s="127"/>
      <c r="D469" s="127"/>
      <c r="E469" s="127"/>
      <c r="F469" s="127"/>
      <c r="G469" s="127"/>
      <c r="H469" s="127"/>
      <c r="I469" s="131"/>
    </row>
    <row r="470" spans="1:9" ht="13.5">
      <c r="A470" s="98"/>
      <c r="B470" s="98"/>
      <c r="C470" s="95"/>
      <c r="D470" s="95"/>
      <c r="E470" s="95"/>
      <c r="F470" s="95"/>
      <c r="G470" s="95"/>
      <c r="H470" s="95"/>
      <c r="I470" s="96"/>
    </row>
    <row r="471" spans="1:9" ht="13.5">
      <c r="A471" s="99"/>
      <c r="B471" s="99"/>
      <c r="C471" s="95"/>
      <c r="D471" s="95"/>
      <c r="E471" s="95"/>
      <c r="F471" s="95"/>
      <c r="G471" s="95"/>
      <c r="H471" s="100"/>
      <c r="I471" s="96"/>
    </row>
    <row r="472" spans="1:9" ht="13.5">
      <c r="A472" s="99"/>
      <c r="B472" s="99"/>
      <c r="C472" s="95"/>
      <c r="D472" s="95"/>
      <c r="E472" s="95"/>
      <c r="F472" s="95"/>
      <c r="G472" s="95"/>
      <c r="H472" s="100"/>
      <c r="I472" s="96"/>
    </row>
    <row r="473" spans="1:9" ht="13.5">
      <c r="A473" s="130"/>
      <c r="B473" s="130"/>
      <c r="C473" s="127"/>
      <c r="D473" s="127"/>
      <c r="E473" s="127"/>
      <c r="F473" s="127"/>
      <c r="G473" s="127"/>
      <c r="H473" s="127"/>
      <c r="I473" s="128"/>
    </row>
    <row r="474" spans="1:9" ht="14.25">
      <c r="A474" s="97"/>
      <c r="B474" s="97"/>
      <c r="C474" s="95"/>
      <c r="D474" s="95"/>
      <c r="E474" s="95"/>
      <c r="F474" s="95"/>
      <c r="G474" s="95"/>
      <c r="H474" s="95"/>
      <c r="I474" s="126"/>
    </row>
    <row r="475" spans="1:9" ht="13.5">
      <c r="A475" s="99"/>
      <c r="B475" s="99"/>
      <c r="C475" s="95"/>
      <c r="D475" s="95"/>
      <c r="E475" s="95"/>
      <c r="F475" s="95"/>
      <c r="G475" s="95"/>
      <c r="H475" s="95"/>
      <c r="I475" s="126"/>
    </row>
    <row r="476" spans="1:9" ht="13.5">
      <c r="A476" s="125"/>
      <c r="B476" s="125"/>
      <c r="C476" s="95"/>
      <c r="D476" s="95"/>
      <c r="E476" s="95"/>
      <c r="F476" s="95"/>
      <c r="G476" s="95"/>
      <c r="H476" s="95"/>
      <c r="I476" s="126"/>
    </row>
    <row r="477" spans="1:9" ht="13.5">
      <c r="A477" s="125"/>
      <c r="B477" s="125"/>
      <c r="C477" s="95"/>
      <c r="D477" s="95"/>
      <c r="E477" s="95"/>
      <c r="F477" s="95"/>
      <c r="G477" s="95"/>
      <c r="H477" s="95"/>
      <c r="I477" s="126"/>
    </row>
    <row r="478" spans="1:9" ht="13.5">
      <c r="A478" s="125"/>
      <c r="B478" s="125"/>
      <c r="C478" s="95"/>
      <c r="D478" s="95"/>
      <c r="E478" s="95"/>
      <c r="F478" s="95"/>
      <c r="G478" s="95"/>
      <c r="H478" s="95"/>
      <c r="I478" s="126"/>
    </row>
    <row r="479" spans="1:9" ht="13.5">
      <c r="A479" s="125"/>
      <c r="B479" s="125"/>
      <c r="C479" s="95"/>
      <c r="D479" s="95"/>
      <c r="E479" s="95"/>
      <c r="F479" s="95"/>
      <c r="G479" s="95"/>
      <c r="H479" s="95"/>
      <c r="I479" s="126"/>
    </row>
    <row r="480" spans="1:9" s="6" customFormat="1" ht="13.5">
      <c r="A480" s="137"/>
      <c r="B480" s="137"/>
      <c r="C480" s="95"/>
      <c r="D480" s="138"/>
      <c r="E480" s="138"/>
      <c r="F480" s="138"/>
      <c r="G480" s="95"/>
      <c r="H480" s="138"/>
      <c r="I480" s="139"/>
    </row>
    <row r="481" spans="1:9" s="6" customFormat="1" ht="13.5">
      <c r="A481" s="137"/>
      <c r="B481" s="137"/>
      <c r="C481" s="95"/>
      <c r="D481" s="138"/>
      <c r="E481" s="138"/>
      <c r="F481" s="138"/>
      <c r="G481" s="95"/>
      <c r="H481" s="138"/>
      <c r="I481" s="139"/>
    </row>
    <row r="482" spans="1:9" s="6" customFormat="1" ht="13.5">
      <c r="A482" s="140"/>
      <c r="B482" s="140"/>
      <c r="C482" s="95"/>
      <c r="D482" s="138"/>
      <c r="E482" s="138"/>
      <c r="F482" s="138"/>
      <c r="G482" s="95"/>
      <c r="H482" s="138"/>
      <c r="I482" s="139"/>
    </row>
    <row r="483" spans="1:9" s="6" customFormat="1" ht="13.5">
      <c r="A483" s="140"/>
      <c r="B483" s="140"/>
      <c r="C483" s="95"/>
      <c r="D483" s="138"/>
      <c r="E483" s="138"/>
      <c r="F483" s="138"/>
      <c r="G483" s="95"/>
      <c r="H483" s="138"/>
      <c r="I483" s="139"/>
    </row>
    <row r="484" spans="1:9" s="6" customFormat="1" ht="13.5">
      <c r="A484" s="141"/>
      <c r="B484" s="141"/>
      <c r="C484" s="95"/>
      <c r="D484" s="138"/>
      <c r="E484" s="138"/>
      <c r="F484" s="138"/>
      <c r="G484" s="95"/>
      <c r="H484" s="142"/>
      <c r="I484" s="139"/>
    </row>
    <row r="485" spans="1:9" s="6" customFormat="1" ht="13.5">
      <c r="A485" s="141"/>
      <c r="B485" s="141"/>
      <c r="C485" s="95"/>
      <c r="D485" s="138"/>
      <c r="E485" s="138"/>
      <c r="F485" s="138"/>
      <c r="G485" s="95"/>
      <c r="H485" s="142"/>
      <c r="I485" s="139"/>
    </row>
    <row r="486" spans="1:9" s="6" customFormat="1" ht="13.5">
      <c r="A486" s="143"/>
      <c r="B486" s="143"/>
      <c r="C486" s="95"/>
      <c r="D486" s="138"/>
      <c r="E486" s="138"/>
      <c r="F486" s="138"/>
      <c r="G486" s="95"/>
      <c r="H486" s="138"/>
      <c r="I486" s="144"/>
    </row>
    <row r="487" spans="1:9" s="6" customFormat="1" ht="13.5">
      <c r="A487" s="141"/>
      <c r="B487" s="141"/>
      <c r="C487" s="95"/>
      <c r="D487" s="138"/>
      <c r="E487" s="138"/>
      <c r="F487" s="138"/>
      <c r="G487" s="95"/>
      <c r="H487" s="142"/>
      <c r="I487" s="144"/>
    </row>
    <row r="488" spans="1:9" s="6" customFormat="1" ht="13.5">
      <c r="A488" s="141"/>
      <c r="B488" s="141"/>
      <c r="C488" s="95"/>
      <c r="D488" s="138"/>
      <c r="E488" s="138"/>
      <c r="F488" s="138"/>
      <c r="G488" s="95"/>
      <c r="H488" s="142"/>
      <c r="I488" s="144"/>
    </row>
    <row r="489" spans="1:9" s="6" customFormat="1" ht="13.5">
      <c r="A489" s="141"/>
      <c r="B489" s="141"/>
      <c r="C489" s="95"/>
      <c r="D489" s="138"/>
      <c r="E489" s="138"/>
      <c r="F489" s="138"/>
      <c r="G489" s="95"/>
      <c r="H489" s="142"/>
      <c r="I489" s="144"/>
    </row>
    <row r="490" spans="1:9" s="6" customFormat="1" ht="13.5">
      <c r="A490" s="141"/>
      <c r="B490" s="141"/>
      <c r="C490" s="95"/>
      <c r="D490" s="138"/>
      <c r="E490" s="138"/>
      <c r="F490" s="138"/>
      <c r="G490" s="95"/>
      <c r="H490" s="142"/>
      <c r="I490" s="139"/>
    </row>
    <row r="491" spans="1:9" s="6" customFormat="1" ht="13.5">
      <c r="A491" s="141"/>
      <c r="B491" s="141"/>
      <c r="C491" s="95"/>
      <c r="D491" s="138"/>
      <c r="E491" s="138"/>
      <c r="F491" s="138"/>
      <c r="G491" s="95"/>
      <c r="H491" s="142"/>
      <c r="I491" s="144"/>
    </row>
    <row r="492" spans="1:9" s="6" customFormat="1" ht="13.5">
      <c r="A492" s="141"/>
      <c r="B492" s="141"/>
      <c r="C492" s="95"/>
      <c r="D492" s="138"/>
      <c r="E492" s="138"/>
      <c r="F492" s="138"/>
      <c r="G492" s="95"/>
      <c r="H492" s="142"/>
      <c r="I492" s="144"/>
    </row>
    <row r="493" spans="1:9" s="4" customFormat="1" ht="13.5">
      <c r="A493" s="94"/>
      <c r="B493" s="94"/>
      <c r="C493" s="127"/>
      <c r="D493" s="127"/>
      <c r="E493" s="127"/>
      <c r="F493" s="127"/>
      <c r="G493" s="127"/>
      <c r="H493" s="127"/>
      <c r="I493" s="131"/>
    </row>
    <row r="494" spans="1:9" ht="13.5">
      <c r="A494" s="130"/>
      <c r="B494" s="130"/>
      <c r="C494" s="127"/>
      <c r="D494" s="127"/>
      <c r="E494" s="127"/>
      <c r="F494" s="127"/>
      <c r="G494" s="127"/>
      <c r="H494" s="127"/>
      <c r="I494" s="131"/>
    </row>
    <row r="495" spans="1:9" ht="14.25">
      <c r="A495" s="97"/>
      <c r="B495" s="97"/>
      <c r="C495" s="127"/>
      <c r="D495" s="127"/>
      <c r="E495" s="127"/>
      <c r="F495" s="145"/>
      <c r="G495" s="127"/>
      <c r="H495" s="127"/>
      <c r="I495" s="131"/>
    </row>
    <row r="496" spans="1:9" ht="14.25">
      <c r="A496" s="97"/>
      <c r="B496" s="97"/>
      <c r="C496" s="95"/>
      <c r="D496" s="95"/>
      <c r="E496" s="95"/>
      <c r="F496" s="146"/>
      <c r="G496" s="95"/>
      <c r="H496" s="95"/>
      <c r="I496" s="96"/>
    </row>
    <row r="497" spans="1:9" ht="13.5">
      <c r="A497" s="98"/>
      <c r="B497" s="98"/>
      <c r="C497" s="95"/>
      <c r="D497" s="95"/>
      <c r="E497" s="95"/>
      <c r="F497" s="146"/>
      <c r="G497" s="95"/>
      <c r="H497" s="95"/>
      <c r="I497" s="96"/>
    </row>
    <row r="498" spans="1:9" ht="13.5">
      <c r="A498" s="130"/>
      <c r="B498" s="130"/>
      <c r="C498" s="127"/>
      <c r="D498" s="127"/>
      <c r="E498" s="127"/>
      <c r="F498" s="127"/>
      <c r="G498" s="127"/>
      <c r="H498" s="127"/>
      <c r="I498" s="131"/>
    </row>
    <row r="499" spans="1:9" ht="13.5">
      <c r="A499" s="130"/>
      <c r="B499" s="130"/>
      <c r="C499" s="127"/>
      <c r="D499" s="127"/>
      <c r="E499" s="127"/>
      <c r="F499" s="127"/>
      <c r="G499" s="127"/>
      <c r="H499" s="127"/>
      <c r="I499" s="131"/>
    </row>
    <row r="500" spans="1:9" ht="14.25">
      <c r="A500" s="97"/>
      <c r="B500" s="97"/>
      <c r="C500" s="95"/>
      <c r="D500" s="95"/>
      <c r="E500" s="95"/>
      <c r="F500" s="95"/>
      <c r="G500" s="95"/>
      <c r="H500" s="95"/>
      <c r="I500" s="96"/>
    </row>
    <row r="501" spans="1:9" ht="14.25">
      <c r="A501" s="97"/>
      <c r="B501" s="97"/>
      <c r="C501" s="95"/>
      <c r="D501" s="95"/>
      <c r="E501" s="95"/>
      <c r="F501" s="95"/>
      <c r="G501" s="95"/>
      <c r="H501" s="95"/>
      <c r="I501" s="96"/>
    </row>
    <row r="502" spans="1:9" ht="13.5">
      <c r="A502" s="98"/>
      <c r="B502" s="98"/>
      <c r="C502" s="95"/>
      <c r="D502" s="95"/>
      <c r="E502" s="95"/>
      <c r="F502" s="95"/>
      <c r="G502" s="95"/>
      <c r="H502" s="95"/>
      <c r="I502" s="96"/>
    </row>
    <row r="503" spans="1:9" ht="13.5">
      <c r="A503" s="94"/>
      <c r="B503" s="94"/>
      <c r="C503" s="127"/>
      <c r="D503" s="127"/>
      <c r="E503" s="127"/>
      <c r="F503" s="147"/>
      <c r="G503" s="127"/>
      <c r="H503" s="127"/>
      <c r="I503" s="131"/>
    </row>
    <row r="504" spans="1:9" ht="13.5">
      <c r="A504" s="94"/>
      <c r="B504" s="94"/>
      <c r="C504" s="127"/>
      <c r="D504" s="127"/>
      <c r="E504" s="127"/>
      <c r="F504" s="127"/>
      <c r="G504" s="127"/>
      <c r="H504" s="127"/>
      <c r="I504" s="131"/>
    </row>
    <row r="505" spans="1:9" ht="13.5">
      <c r="A505" s="94"/>
      <c r="B505" s="94"/>
      <c r="C505" s="127"/>
      <c r="D505" s="127"/>
      <c r="E505" s="127"/>
      <c r="F505" s="127"/>
      <c r="G505" s="127"/>
      <c r="H505" s="127"/>
      <c r="I505" s="131"/>
    </row>
    <row r="506" spans="1:9" ht="14.25">
      <c r="A506" s="97"/>
      <c r="B506" s="97"/>
      <c r="C506" s="95"/>
      <c r="D506" s="95"/>
      <c r="E506" s="95"/>
      <c r="F506" s="95"/>
      <c r="G506" s="95"/>
      <c r="H506" s="95"/>
      <c r="I506" s="96"/>
    </row>
    <row r="507" spans="1:9" ht="13.5">
      <c r="A507" s="98"/>
      <c r="B507" s="98"/>
      <c r="C507" s="95"/>
      <c r="D507" s="95"/>
      <c r="E507" s="95"/>
      <c r="F507" s="95"/>
      <c r="G507" s="95"/>
      <c r="H507" s="95"/>
      <c r="I507" s="96"/>
    </row>
    <row r="508" spans="1:9" ht="13.5">
      <c r="A508" s="99"/>
      <c r="B508" s="99"/>
      <c r="C508" s="95"/>
      <c r="D508" s="95"/>
      <c r="E508" s="95"/>
      <c r="F508" s="95"/>
      <c r="G508" s="95"/>
      <c r="H508" s="100"/>
      <c r="I508" s="96"/>
    </row>
    <row r="509" spans="1:9" ht="13.5">
      <c r="A509" s="99"/>
      <c r="B509" s="99"/>
      <c r="C509" s="95"/>
      <c r="D509" s="95"/>
      <c r="E509" s="95"/>
      <c r="F509" s="95"/>
      <c r="G509" s="95"/>
      <c r="H509" s="100"/>
      <c r="I509" s="96"/>
    </row>
    <row r="510" spans="1:9" ht="13.5">
      <c r="A510" s="99"/>
      <c r="B510" s="99"/>
      <c r="C510" s="95"/>
      <c r="D510" s="95"/>
      <c r="E510" s="95"/>
      <c r="F510" s="95"/>
      <c r="G510" s="95"/>
      <c r="H510" s="100"/>
      <c r="I510" s="96"/>
    </row>
    <row r="511" spans="1:9" ht="13.5">
      <c r="A511" s="132"/>
      <c r="B511" s="132"/>
      <c r="C511" s="95"/>
      <c r="D511" s="95"/>
      <c r="E511" s="95"/>
      <c r="F511" s="95"/>
      <c r="G511" s="95"/>
      <c r="H511" s="95"/>
      <c r="I511" s="96"/>
    </row>
    <row r="512" spans="1:9" ht="13.5">
      <c r="A512" s="99"/>
      <c r="B512" s="99"/>
      <c r="C512" s="95"/>
      <c r="D512" s="95"/>
      <c r="E512" s="95"/>
      <c r="F512" s="95"/>
      <c r="G512" s="95"/>
      <c r="H512" s="95"/>
      <c r="I512" s="96"/>
    </row>
    <row r="513" spans="1:9" ht="13.5">
      <c r="A513" s="99"/>
      <c r="B513" s="99"/>
      <c r="C513" s="95"/>
      <c r="D513" s="95"/>
      <c r="E513" s="95"/>
      <c r="F513" s="95"/>
      <c r="G513" s="95"/>
      <c r="H513" s="95"/>
      <c r="I513" s="96"/>
    </row>
    <row r="514" spans="1:9" ht="13.5">
      <c r="A514" s="99"/>
      <c r="B514" s="99"/>
      <c r="C514" s="95"/>
      <c r="D514" s="95"/>
      <c r="E514" s="95"/>
      <c r="F514" s="95"/>
      <c r="G514" s="95"/>
      <c r="H514" s="95"/>
      <c r="I514" s="96"/>
    </row>
    <row r="515" spans="1:9" s="4" customFormat="1" ht="13.5">
      <c r="A515" s="94"/>
      <c r="B515" s="94"/>
      <c r="C515" s="95"/>
      <c r="D515" s="95"/>
      <c r="E515" s="95"/>
      <c r="F515" s="95"/>
      <c r="G515" s="95"/>
      <c r="H515" s="95"/>
      <c r="I515" s="96"/>
    </row>
    <row r="516" spans="1:9" s="4" customFormat="1" ht="14.25">
      <c r="A516" s="97"/>
      <c r="B516" s="97"/>
      <c r="C516" s="95"/>
      <c r="D516" s="95"/>
      <c r="E516" s="95"/>
      <c r="F516" s="148"/>
      <c r="G516" s="95"/>
      <c r="H516" s="95"/>
      <c r="I516" s="96"/>
    </row>
    <row r="517" spans="1:9" s="4" customFormat="1" ht="13.5">
      <c r="A517" s="98"/>
      <c r="B517" s="98"/>
      <c r="C517" s="95"/>
      <c r="D517" s="95"/>
      <c r="E517" s="95"/>
      <c r="F517" s="95"/>
      <c r="G517" s="95"/>
      <c r="H517" s="95"/>
      <c r="I517" s="96"/>
    </row>
    <row r="518" spans="1:9" s="4" customFormat="1" ht="13.5">
      <c r="A518" s="99"/>
      <c r="B518" s="99"/>
      <c r="C518" s="95"/>
      <c r="D518" s="95"/>
      <c r="E518" s="95"/>
      <c r="F518" s="95"/>
      <c r="G518" s="95"/>
      <c r="H518" s="100"/>
      <c r="I518" s="96"/>
    </row>
    <row r="519" spans="1:9" s="4" customFormat="1" ht="13.5">
      <c r="A519" s="99"/>
      <c r="B519" s="99"/>
      <c r="C519" s="95"/>
      <c r="D519" s="95"/>
      <c r="E519" s="95"/>
      <c r="F519" s="95"/>
      <c r="G519" s="95"/>
      <c r="H519" s="100"/>
      <c r="I519" s="96"/>
    </row>
    <row r="520" spans="1:9" s="4" customFormat="1" ht="13.5">
      <c r="A520" s="99"/>
      <c r="B520" s="99"/>
      <c r="C520" s="95"/>
      <c r="D520" s="95"/>
      <c r="E520" s="95"/>
      <c r="F520" s="95"/>
      <c r="G520" s="95"/>
      <c r="H520" s="100"/>
      <c r="I520" s="96"/>
    </row>
    <row r="521" spans="1:9" ht="13.5">
      <c r="A521" s="101"/>
      <c r="B521" s="101"/>
      <c r="C521" s="101"/>
      <c r="D521" s="149"/>
      <c r="E521" s="149"/>
      <c r="F521" s="101"/>
      <c r="G521" s="101"/>
      <c r="H521" s="149"/>
      <c r="I521" s="150"/>
    </row>
    <row r="522" spans="1:9" ht="13.5">
      <c r="A522" s="101"/>
      <c r="B522" s="101"/>
      <c r="C522" s="101"/>
      <c r="D522" s="149"/>
      <c r="E522" s="149"/>
      <c r="F522" s="101"/>
      <c r="G522" s="101"/>
      <c r="H522" s="149"/>
      <c r="I522" s="150"/>
    </row>
    <row r="523" spans="1:9" ht="13.5">
      <c r="A523" s="101"/>
      <c r="B523" s="101"/>
      <c r="C523" s="101"/>
      <c r="D523" s="149"/>
      <c r="E523" s="149"/>
      <c r="F523" s="101"/>
      <c r="G523" s="101"/>
      <c r="H523" s="149"/>
      <c r="I523" s="151"/>
    </row>
    <row r="524" spans="1:9" ht="13.5">
      <c r="A524" s="101"/>
      <c r="B524" s="101"/>
      <c r="C524" s="101"/>
      <c r="D524" s="149"/>
      <c r="E524" s="149"/>
      <c r="F524" s="101"/>
      <c r="G524" s="101"/>
      <c r="H524" s="149"/>
      <c r="I524" s="150"/>
    </row>
    <row r="525" spans="1:9" ht="13.5">
      <c r="A525" s="101"/>
      <c r="B525" s="101"/>
      <c r="C525" s="101"/>
      <c r="D525" s="149"/>
      <c r="E525" s="149"/>
      <c r="F525" s="101"/>
      <c r="G525" s="101"/>
      <c r="H525" s="149"/>
      <c r="I525" s="150"/>
    </row>
    <row r="526" spans="1:9" ht="13.5">
      <c r="A526" s="101"/>
      <c r="B526" s="101"/>
      <c r="C526" s="101"/>
      <c r="D526" s="149"/>
      <c r="E526" s="149"/>
      <c r="F526" s="101"/>
      <c r="G526" s="101"/>
      <c r="H526" s="149"/>
      <c r="I526" s="150"/>
    </row>
    <row r="527" spans="1:9" ht="12.75">
      <c r="A527" s="102"/>
      <c r="B527" s="102"/>
      <c r="C527" s="102"/>
      <c r="D527" s="152"/>
      <c r="E527" s="152"/>
      <c r="F527" s="102"/>
      <c r="G527" s="102"/>
      <c r="H527" s="152"/>
      <c r="I527" s="64"/>
    </row>
    <row r="528" spans="1:9" ht="12.75">
      <c r="A528" s="102"/>
      <c r="B528" s="102"/>
      <c r="C528" s="102"/>
      <c r="D528" s="152"/>
      <c r="E528" s="152"/>
      <c r="F528" s="102"/>
      <c r="G528" s="102"/>
      <c r="H528" s="152"/>
      <c r="I528" s="64"/>
    </row>
    <row r="529" spans="1:9" ht="12.75">
      <c r="A529" s="102"/>
      <c r="B529" s="102"/>
      <c r="C529" s="102"/>
      <c r="D529" s="152"/>
      <c r="E529" s="152"/>
      <c r="F529" s="102"/>
      <c r="G529" s="102"/>
      <c r="H529" s="152"/>
      <c r="I529" s="64"/>
    </row>
    <row r="530" spans="1:9" ht="12.75">
      <c r="A530" s="102"/>
      <c r="B530" s="102"/>
      <c r="C530" s="102"/>
      <c r="D530" s="152"/>
      <c r="E530" s="152"/>
      <c r="F530" s="102"/>
      <c r="G530" s="102"/>
      <c r="H530" s="152"/>
      <c r="I530" s="64"/>
    </row>
    <row r="531" spans="1:9" ht="12.75">
      <c r="A531" s="102"/>
      <c r="B531" s="102"/>
      <c r="C531" s="102"/>
      <c r="D531" s="152"/>
      <c r="E531" s="152"/>
      <c r="F531" s="102"/>
      <c r="G531" s="102"/>
      <c r="H531" s="152"/>
      <c r="I531" s="64"/>
    </row>
    <row r="532" spans="1:9" ht="12.75">
      <c r="A532" s="102"/>
      <c r="B532" s="102"/>
      <c r="C532" s="102"/>
      <c r="D532" s="152"/>
      <c r="E532" s="152"/>
      <c r="F532" s="102"/>
      <c r="G532" s="102"/>
      <c r="H532" s="152"/>
      <c r="I532" s="64"/>
    </row>
    <row r="533" spans="1:9" ht="12.75">
      <c r="A533" s="102"/>
      <c r="B533" s="102"/>
      <c r="C533" s="102"/>
      <c r="D533" s="152"/>
      <c r="E533" s="152"/>
      <c r="F533" s="102"/>
      <c r="G533" s="102"/>
      <c r="H533" s="152"/>
      <c r="I533" s="64"/>
    </row>
    <row r="534" spans="1:9" ht="12.75">
      <c r="A534" s="102"/>
      <c r="B534" s="102"/>
      <c r="C534" s="102"/>
      <c r="D534" s="152"/>
      <c r="E534" s="152"/>
      <c r="F534" s="102"/>
      <c r="G534" s="102"/>
      <c r="H534" s="152"/>
      <c r="I534" s="64"/>
    </row>
    <row r="535" spans="1:9" ht="12.75">
      <c r="A535" s="102"/>
      <c r="B535" s="102"/>
      <c r="C535" s="102"/>
      <c r="D535" s="152"/>
      <c r="E535" s="152"/>
      <c r="F535" s="102"/>
      <c r="G535" s="102"/>
      <c r="H535" s="152"/>
      <c r="I535" s="64"/>
    </row>
    <row r="536" spans="1:9" ht="12.75">
      <c r="A536" s="102"/>
      <c r="B536" s="102"/>
      <c r="C536" s="102"/>
      <c r="D536" s="152"/>
      <c r="E536" s="152"/>
      <c r="F536" s="102"/>
      <c r="G536" s="102"/>
      <c r="H536" s="152"/>
      <c r="I536" s="64"/>
    </row>
    <row r="537" spans="1:9" ht="12.75">
      <c r="A537" s="102"/>
      <c r="B537" s="102"/>
      <c r="C537" s="102"/>
      <c r="D537" s="152"/>
      <c r="E537" s="152"/>
      <c r="F537" s="102"/>
      <c r="G537" s="102"/>
      <c r="H537" s="152"/>
      <c r="I537" s="64"/>
    </row>
    <row r="538" spans="1:9" ht="12.75">
      <c r="A538" s="102"/>
      <c r="B538" s="102"/>
      <c r="C538" s="102"/>
      <c r="D538" s="152"/>
      <c r="E538" s="152"/>
      <c r="F538" s="102"/>
      <c r="G538" s="102"/>
      <c r="H538" s="152"/>
      <c r="I538" s="64"/>
    </row>
    <row r="539" spans="1:9" ht="12.75">
      <c r="A539" s="102"/>
      <c r="B539" s="102"/>
      <c r="C539" s="102"/>
      <c r="D539" s="152"/>
      <c r="E539" s="152"/>
      <c r="F539" s="102"/>
      <c r="G539" s="102"/>
      <c r="H539" s="152"/>
      <c r="I539" s="64"/>
    </row>
    <row r="540" spans="1:9" ht="12.75">
      <c r="A540" s="102"/>
      <c r="B540" s="102"/>
      <c r="C540" s="102"/>
      <c r="D540" s="152"/>
      <c r="E540" s="152"/>
      <c r="F540" s="102"/>
      <c r="G540" s="102"/>
      <c r="H540" s="152"/>
      <c r="I540" s="64"/>
    </row>
    <row r="541" spans="1:9" ht="12.75">
      <c r="A541" s="102"/>
      <c r="B541" s="102"/>
      <c r="C541" s="102"/>
      <c r="D541" s="152"/>
      <c r="E541" s="152"/>
      <c r="F541" s="102"/>
      <c r="G541" s="102"/>
      <c r="H541" s="152"/>
      <c r="I541" s="64"/>
    </row>
    <row r="542" spans="1:9" ht="12.75">
      <c r="A542" s="102"/>
      <c r="B542" s="102"/>
      <c r="C542" s="102"/>
      <c r="D542" s="152"/>
      <c r="E542" s="152"/>
      <c r="F542" s="102"/>
      <c r="G542" s="102"/>
      <c r="H542" s="152"/>
      <c r="I542" s="64"/>
    </row>
    <row r="543" spans="1:9" ht="12.75">
      <c r="A543" s="102"/>
      <c r="B543" s="102"/>
      <c r="C543" s="102"/>
      <c r="D543" s="152"/>
      <c r="E543" s="152"/>
      <c r="F543" s="102"/>
      <c r="G543" s="102"/>
      <c r="H543" s="152"/>
      <c r="I543" s="64"/>
    </row>
    <row r="544" spans="1:9" ht="12.75">
      <c r="A544" s="102"/>
      <c r="B544" s="102"/>
      <c r="C544" s="102"/>
      <c r="D544" s="152"/>
      <c r="E544" s="152"/>
      <c r="F544" s="102"/>
      <c r="G544" s="102"/>
      <c r="H544" s="152"/>
      <c r="I544" s="64"/>
    </row>
    <row r="545" spans="1:9" ht="12.75">
      <c r="A545" s="102"/>
      <c r="B545" s="102"/>
      <c r="C545" s="102"/>
      <c r="D545" s="152"/>
      <c r="E545" s="152"/>
      <c r="F545" s="102"/>
      <c r="G545" s="102"/>
      <c r="H545" s="152"/>
      <c r="I545" s="64"/>
    </row>
    <row r="546" spans="1:9" ht="12.75">
      <c r="A546" s="102"/>
      <c r="B546" s="102"/>
      <c r="C546" s="102"/>
      <c r="D546" s="152"/>
      <c r="E546" s="152"/>
      <c r="F546" s="102"/>
      <c r="G546" s="102"/>
      <c r="H546" s="152"/>
      <c r="I546" s="64"/>
    </row>
    <row r="547" spans="1:9" ht="12.75">
      <c r="A547" s="102"/>
      <c r="B547" s="102"/>
      <c r="C547" s="102"/>
      <c r="D547" s="152"/>
      <c r="E547" s="152"/>
      <c r="F547" s="102"/>
      <c r="G547" s="102"/>
      <c r="H547" s="152"/>
      <c r="I547" s="64"/>
    </row>
    <row r="548" spans="1:9" ht="12.75">
      <c r="A548" s="102"/>
      <c r="B548" s="102"/>
      <c r="C548" s="102"/>
      <c r="D548" s="152"/>
      <c r="E548" s="152"/>
      <c r="F548" s="102"/>
      <c r="G548" s="102"/>
      <c r="H548" s="152"/>
      <c r="I548" s="64"/>
    </row>
    <row r="549" spans="1:9" ht="12.75">
      <c r="A549" s="102"/>
      <c r="B549" s="102"/>
      <c r="C549" s="102"/>
      <c r="D549" s="152"/>
      <c r="E549" s="152"/>
      <c r="F549" s="102"/>
      <c r="G549" s="102"/>
      <c r="H549" s="152"/>
      <c r="I549" s="64"/>
    </row>
    <row r="550" spans="1:9" ht="12.75">
      <c r="A550" s="102"/>
      <c r="B550" s="102"/>
      <c r="C550" s="102"/>
      <c r="D550" s="152"/>
      <c r="E550" s="152"/>
      <c r="F550" s="102"/>
      <c r="G550" s="102"/>
      <c r="H550" s="152"/>
      <c r="I550" s="64"/>
    </row>
    <row r="551" spans="1:9" ht="12.75">
      <c r="A551" s="4"/>
      <c r="B551" s="4"/>
      <c r="D551" s="153"/>
      <c r="E551" s="153"/>
      <c r="F551" s="4"/>
      <c r="G551" s="4"/>
      <c r="H551" s="153"/>
      <c r="I551" s="154"/>
    </row>
    <row r="552" spans="1:9" ht="12.75">
      <c r="A552" s="4"/>
      <c r="B552" s="4"/>
      <c r="D552" s="153"/>
      <c r="E552" s="153"/>
      <c r="F552" s="4"/>
      <c r="G552" s="4"/>
      <c r="H552" s="153"/>
      <c r="I552" s="154"/>
    </row>
    <row r="553" spans="1:9" ht="12.75">
      <c r="A553" s="4"/>
      <c r="B553" s="4"/>
      <c r="D553" s="153"/>
      <c r="E553" s="153"/>
      <c r="F553" s="4"/>
      <c r="G553" s="4"/>
      <c r="H553" s="153"/>
      <c r="I553" s="154"/>
    </row>
  </sheetData>
  <sheetProtection/>
  <mergeCells count="11">
    <mergeCell ref="D12:I12"/>
    <mergeCell ref="A17:K17"/>
    <mergeCell ref="A19:A20"/>
    <mergeCell ref="C19:H19"/>
    <mergeCell ref="J19:J20"/>
    <mergeCell ref="K19:K20"/>
    <mergeCell ref="D5:F5"/>
    <mergeCell ref="D6:F6"/>
    <mergeCell ref="D8:I8"/>
    <mergeCell ref="D11:F11"/>
    <mergeCell ref="G11:I11"/>
  </mergeCells>
  <printOptions/>
  <pageMargins left="0.2362204724409449" right="0.2362204724409449" top="0.7480314960629921" bottom="0.7480314960629921" header="0.31496062992125984" footer="0.31496062992125984"/>
  <pageSetup firstPageNumber="127" useFirstPageNumber="1" horizontalDpi="600" verticalDpi="600" orientation="portrait" paperSize="9" scale="75" r:id="rId1"/>
  <rowBreaks count="5" manualBreakCount="5">
    <brk id="84" max="11" man="1"/>
    <brk id="108" max="11" man="1"/>
    <brk id="189" max="11" man="1"/>
    <brk id="230" max="11" man="1"/>
    <brk id="260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546"/>
  <sheetViews>
    <sheetView workbookViewId="0" topLeftCell="A168">
      <selection activeCell="I16" sqref="I16"/>
    </sheetView>
  </sheetViews>
  <sheetFormatPr defaultColWidth="9.125" defaultRowHeight="12.75"/>
  <cols>
    <col min="1" max="1" width="50.625" style="1" customWidth="1"/>
    <col min="2" max="2" width="8.375" style="1" hidden="1" customWidth="1"/>
    <col min="3" max="3" width="10.50390625" style="4" customWidth="1"/>
    <col min="4" max="4" width="10.375" style="2" customWidth="1"/>
    <col min="5" max="5" width="6.125" style="2" customWidth="1"/>
    <col min="6" max="6" width="16.125" style="1" hidden="1" customWidth="1"/>
    <col min="7" max="7" width="6.375" style="1" hidden="1" customWidth="1"/>
    <col min="8" max="8" width="5.50390625" style="2" hidden="1" customWidth="1"/>
    <col min="9" max="9" width="14.375" style="5" customWidth="1"/>
    <col min="10" max="10" width="14.00390625" style="1" customWidth="1"/>
    <col min="11" max="11" width="12.50390625" style="1" customWidth="1"/>
    <col min="12" max="12" width="14.50390625" style="1" customWidth="1"/>
    <col min="13" max="16384" width="9.125" style="1" customWidth="1"/>
  </cols>
  <sheetData>
    <row r="1" spans="4:7" s="8" customFormat="1" ht="47.25" customHeight="1" hidden="1">
      <c r="D1" s="7"/>
      <c r="G1" s="109"/>
    </row>
    <row r="2" spans="4:7" s="8" customFormat="1" ht="12.75" customHeight="1" hidden="1">
      <c r="D2" s="118"/>
      <c r="E2" s="119"/>
      <c r="F2" s="185"/>
      <c r="G2" s="109"/>
    </row>
    <row r="3" spans="4:7" s="8" customFormat="1" ht="12.75" customHeight="1" hidden="1">
      <c r="D3" s="119"/>
      <c r="E3" s="119"/>
      <c r="F3" s="119"/>
      <c r="G3" s="109"/>
    </row>
    <row r="4" spans="4:7" s="8" customFormat="1" ht="12.75" customHeight="1" hidden="1">
      <c r="D4" s="119"/>
      <c r="E4" s="119"/>
      <c r="F4" s="119"/>
      <c r="G4" s="109"/>
    </row>
    <row r="5" spans="4:7" s="8" customFormat="1" ht="12.75" customHeight="1" hidden="1">
      <c r="D5" s="492"/>
      <c r="E5" s="492"/>
      <c r="F5" s="492"/>
      <c r="G5" s="109"/>
    </row>
    <row r="6" spans="4:7" s="8" customFormat="1" ht="12.75" customHeight="1" hidden="1">
      <c r="D6" s="492"/>
      <c r="E6" s="492"/>
      <c r="F6" s="492"/>
      <c r="G6" s="109"/>
    </row>
    <row r="7" spans="1:9" s="8" customFormat="1" ht="13.5" customHeight="1" hidden="1">
      <c r="A7" s="26"/>
      <c r="B7" s="26"/>
      <c r="C7" s="26"/>
      <c r="D7" s="276"/>
      <c r="E7" s="276"/>
      <c r="F7" s="276"/>
      <c r="G7" s="110"/>
      <c r="H7" s="26"/>
      <c r="I7" s="26"/>
    </row>
    <row r="8" spans="1:9" s="8" customFormat="1" ht="12.75" hidden="1">
      <c r="A8" s="26"/>
      <c r="B8" s="26"/>
      <c r="C8" s="26"/>
      <c r="D8" s="493"/>
      <c r="E8" s="493"/>
      <c r="F8" s="493"/>
      <c r="G8" s="493"/>
      <c r="H8" s="493"/>
      <c r="I8" s="493"/>
    </row>
    <row r="9" spans="1:9" s="8" customFormat="1" ht="12.75" hidden="1">
      <c r="A9" s="26"/>
      <c r="B9" s="26"/>
      <c r="C9" s="26"/>
      <c r="D9" s="119"/>
      <c r="E9" s="119"/>
      <c r="F9" s="119"/>
      <c r="G9" s="119"/>
      <c r="H9" s="119"/>
      <c r="I9" s="119"/>
    </row>
    <row r="10" spans="1:9" s="8" customFormat="1" ht="12.75" hidden="1">
      <c r="A10" s="26"/>
      <c r="B10" s="26"/>
      <c r="C10" s="26"/>
      <c r="D10" s="119"/>
      <c r="E10" s="119"/>
      <c r="F10" s="119"/>
      <c r="G10" s="119"/>
      <c r="H10" s="119"/>
      <c r="I10" s="119"/>
    </row>
    <row r="11" spans="1:9" s="8" customFormat="1" ht="12.75" hidden="1">
      <c r="A11" s="26"/>
      <c r="B11" s="26"/>
      <c r="C11" s="26"/>
      <c r="D11" s="492"/>
      <c r="E11" s="492"/>
      <c r="F11" s="492"/>
      <c r="G11" s="492"/>
      <c r="H11" s="492"/>
      <c r="I11" s="492"/>
    </row>
    <row r="12" spans="1:9" s="8" customFormat="1" ht="12.75" hidden="1">
      <c r="A12" s="26"/>
      <c r="B12" s="26"/>
      <c r="C12" s="26"/>
      <c r="D12" s="494"/>
      <c r="E12" s="494"/>
      <c r="F12" s="494"/>
      <c r="G12" s="494"/>
      <c r="H12" s="494"/>
      <c r="I12" s="494"/>
    </row>
    <row r="13" spans="1:11" s="8" customFormat="1" ht="15">
      <c r="A13" s="26"/>
      <c r="B13" s="26"/>
      <c r="C13" s="26"/>
      <c r="D13" s="310"/>
      <c r="E13" s="310"/>
      <c r="F13" s="310"/>
      <c r="G13" s="310"/>
      <c r="H13" s="310"/>
      <c r="I13" s="343" t="s">
        <v>555</v>
      </c>
      <c r="J13" s="343"/>
      <c r="K13" s="343"/>
    </row>
    <row r="14" spans="1:11" s="8" customFormat="1" ht="15">
      <c r="A14" s="26"/>
      <c r="B14" s="26"/>
      <c r="C14" s="26"/>
      <c r="D14" s="310"/>
      <c r="E14" s="310"/>
      <c r="F14" s="310"/>
      <c r="G14" s="310"/>
      <c r="H14" s="310"/>
      <c r="I14" s="343" t="s">
        <v>552</v>
      </c>
      <c r="J14" s="343"/>
      <c r="K14" s="343"/>
    </row>
    <row r="15" spans="1:11" s="8" customFormat="1" ht="15">
      <c r="A15" s="26"/>
      <c r="B15" s="26"/>
      <c r="C15" s="26"/>
      <c r="D15" s="310"/>
      <c r="E15" s="310"/>
      <c r="F15" s="310"/>
      <c r="G15" s="310"/>
      <c r="H15" s="310"/>
      <c r="I15" s="343" t="s">
        <v>553</v>
      </c>
      <c r="J15" s="343"/>
      <c r="K15" s="343"/>
    </row>
    <row r="16" spans="1:11" s="8" customFormat="1" ht="15">
      <c r="A16" s="26"/>
      <c r="B16" s="26"/>
      <c r="C16" s="26"/>
      <c r="D16" s="310"/>
      <c r="E16" s="310"/>
      <c r="F16" s="310"/>
      <c r="G16" s="310"/>
      <c r="H16" s="310"/>
      <c r="I16" s="343" t="s">
        <v>577</v>
      </c>
      <c r="J16" s="343"/>
      <c r="K16" s="343"/>
    </row>
    <row r="17" spans="1:11" ht="49.5" customHeight="1">
      <c r="A17" s="495" t="s">
        <v>567</v>
      </c>
      <c r="B17" s="495"/>
      <c r="C17" s="495"/>
      <c r="D17" s="495"/>
      <c r="E17" s="495"/>
      <c r="F17" s="495"/>
      <c r="G17" s="495"/>
      <c r="H17" s="495"/>
      <c r="I17" s="495"/>
      <c r="J17" s="496"/>
      <c r="K17" s="496"/>
    </row>
    <row r="18" spans="1:9" ht="2.25" customHeight="1" thickBot="1">
      <c r="A18" s="61"/>
      <c r="B18" s="61"/>
      <c r="C18" s="49"/>
      <c r="D18" s="62"/>
      <c r="E18" s="62"/>
      <c r="F18" s="63"/>
      <c r="G18" s="63"/>
      <c r="H18" s="63"/>
      <c r="I18" s="64"/>
    </row>
    <row r="19" spans="1:11" ht="23.25" customHeight="1">
      <c r="A19" s="497" t="s">
        <v>112</v>
      </c>
      <c r="B19" s="124"/>
      <c r="C19" s="498" t="s">
        <v>52</v>
      </c>
      <c r="D19" s="498"/>
      <c r="E19" s="498"/>
      <c r="F19" s="498"/>
      <c r="G19" s="498"/>
      <c r="H19" s="498"/>
      <c r="I19" s="194" t="s">
        <v>463</v>
      </c>
      <c r="J19" s="490" t="s">
        <v>461</v>
      </c>
      <c r="K19" s="490" t="s">
        <v>462</v>
      </c>
    </row>
    <row r="20" spans="1:11" ht="52.5" customHeight="1" thickBot="1">
      <c r="A20" s="497"/>
      <c r="B20" s="124"/>
      <c r="C20" s="194" t="s">
        <v>53</v>
      </c>
      <c r="D20" s="195" t="s">
        <v>49</v>
      </c>
      <c r="E20" s="194" t="s">
        <v>48</v>
      </c>
      <c r="F20" s="194" t="s">
        <v>113</v>
      </c>
      <c r="G20" s="194" t="s">
        <v>51</v>
      </c>
      <c r="H20" s="196" t="s">
        <v>54</v>
      </c>
      <c r="I20" s="194">
        <v>2020</v>
      </c>
      <c r="J20" s="491"/>
      <c r="K20" s="491"/>
    </row>
    <row r="21" spans="1:11" s="3" customFormat="1" ht="8.25" customHeight="1">
      <c r="A21" s="124">
        <v>1</v>
      </c>
      <c r="B21" s="124"/>
      <c r="C21" s="197">
        <v>2</v>
      </c>
      <c r="D21" s="124">
        <v>3</v>
      </c>
      <c r="E21" s="124">
        <v>4</v>
      </c>
      <c r="F21" s="124">
        <v>5</v>
      </c>
      <c r="G21" s="124">
        <v>6</v>
      </c>
      <c r="H21" s="124">
        <v>7</v>
      </c>
      <c r="I21" s="124">
        <v>7</v>
      </c>
      <c r="J21" s="306">
        <v>8</v>
      </c>
      <c r="K21" s="306">
        <v>9</v>
      </c>
    </row>
    <row r="22" spans="1:11" s="4" customFormat="1" ht="12.75">
      <c r="A22" s="43" t="s">
        <v>425</v>
      </c>
      <c r="B22" s="43"/>
      <c r="C22" s="45" t="s">
        <v>152</v>
      </c>
      <c r="D22" s="45"/>
      <c r="E22" s="45"/>
      <c r="F22" s="45"/>
      <c r="G22" s="46"/>
      <c r="H22" s="46"/>
      <c r="I22" s="51">
        <f>I23+I89+I100+I113+I127+I140+I181+I186+I209+I215+I221+I229</f>
        <v>12616</v>
      </c>
      <c r="J22" s="51">
        <f>J23+J89+J100+J112++J145+J168++J181++++J186+++++J209+++J221+++J229</f>
        <v>12276.399999999998</v>
      </c>
      <c r="K22" s="307">
        <f>J22*100/I22</f>
        <v>97.30818008877614</v>
      </c>
    </row>
    <row r="23" spans="1:11" s="4" customFormat="1" ht="12.75">
      <c r="A23" s="43" t="s">
        <v>408</v>
      </c>
      <c r="B23" s="43"/>
      <c r="C23" s="45" t="s">
        <v>152</v>
      </c>
      <c r="D23" s="45" t="s">
        <v>115</v>
      </c>
      <c r="E23" s="45"/>
      <c r="F23" s="45"/>
      <c r="G23" s="46"/>
      <c r="H23" s="46"/>
      <c r="I23" s="51">
        <f>I24+I34+I63+I68+I58</f>
        <v>5302.7</v>
      </c>
      <c r="J23" s="51">
        <f>J24+J34+J63+J68+J58</f>
        <v>5301.7</v>
      </c>
      <c r="K23" s="307">
        <f aca="true" t="shared" si="0" ref="K23:K86">J23*100/I23</f>
        <v>99.98114168253909</v>
      </c>
    </row>
    <row r="24" spans="1:11" ht="39">
      <c r="A24" s="222" t="s">
        <v>2</v>
      </c>
      <c r="B24" s="222"/>
      <c r="C24" s="45" t="s">
        <v>152</v>
      </c>
      <c r="D24" s="45" t="s">
        <v>115</v>
      </c>
      <c r="E24" s="45" t="s">
        <v>116</v>
      </c>
      <c r="F24" s="45"/>
      <c r="G24" s="46"/>
      <c r="H24" s="46"/>
      <c r="I24" s="51">
        <v>1048.5</v>
      </c>
      <c r="J24" s="51">
        <v>1048.5</v>
      </c>
      <c r="K24" s="307">
        <f t="shared" si="0"/>
        <v>100</v>
      </c>
    </row>
    <row r="25" spans="1:11" ht="26.25" hidden="1">
      <c r="A25" s="222" t="s">
        <v>3</v>
      </c>
      <c r="B25" s="222"/>
      <c r="C25" s="45" t="s">
        <v>152</v>
      </c>
      <c r="D25" s="45" t="s">
        <v>115</v>
      </c>
      <c r="E25" s="45" t="s">
        <v>116</v>
      </c>
      <c r="F25" s="45" t="s">
        <v>359</v>
      </c>
      <c r="G25" s="46"/>
      <c r="H25" s="46"/>
      <c r="I25" s="51">
        <f>I26</f>
        <v>901.8</v>
      </c>
      <c r="J25" s="51">
        <f>J26</f>
        <v>901.8</v>
      </c>
      <c r="K25" s="307">
        <f t="shared" si="0"/>
        <v>100</v>
      </c>
    </row>
    <row r="26" spans="1:11" ht="12.75" hidden="1">
      <c r="A26" s="48" t="s">
        <v>117</v>
      </c>
      <c r="B26" s="48"/>
      <c r="C26" s="45" t="s">
        <v>152</v>
      </c>
      <c r="D26" s="45" t="s">
        <v>115</v>
      </c>
      <c r="E26" s="45" t="s">
        <v>116</v>
      </c>
      <c r="F26" s="45" t="s">
        <v>346</v>
      </c>
      <c r="G26" s="46"/>
      <c r="H26" s="46"/>
      <c r="I26" s="51">
        <f>I27+I29+I31</f>
        <v>901.8</v>
      </c>
      <c r="J26" s="51">
        <f>J27+J29+J31</f>
        <v>901.8</v>
      </c>
      <c r="K26" s="307">
        <f t="shared" si="0"/>
        <v>100</v>
      </c>
    </row>
    <row r="27" spans="1:11" ht="26.25" hidden="1">
      <c r="A27" s="223" t="s">
        <v>348</v>
      </c>
      <c r="B27" s="223"/>
      <c r="C27" s="46" t="s">
        <v>152</v>
      </c>
      <c r="D27" s="46" t="s">
        <v>115</v>
      </c>
      <c r="E27" s="46" t="s">
        <v>116</v>
      </c>
      <c r="F27" s="46" t="s">
        <v>347</v>
      </c>
      <c r="G27" s="46"/>
      <c r="H27" s="46"/>
      <c r="I27" s="50">
        <f>I28</f>
        <v>0</v>
      </c>
      <c r="J27" s="50">
        <f>J28</f>
        <v>0</v>
      </c>
      <c r="K27" s="307" t="e">
        <f t="shared" si="0"/>
        <v>#DIV/0!</v>
      </c>
    </row>
    <row r="28" spans="1:11" ht="52.5" hidden="1">
      <c r="A28" s="223" t="s">
        <v>100</v>
      </c>
      <c r="B28" s="223"/>
      <c r="C28" s="46" t="s">
        <v>152</v>
      </c>
      <c r="D28" s="46" t="s">
        <v>115</v>
      </c>
      <c r="E28" s="46" t="s">
        <v>116</v>
      </c>
      <c r="F28" s="46" t="s">
        <v>347</v>
      </c>
      <c r="G28" s="46" t="s">
        <v>101</v>
      </c>
      <c r="H28" s="46"/>
      <c r="I28" s="50"/>
      <c r="J28" s="50"/>
      <c r="K28" s="307" t="e">
        <f t="shared" si="0"/>
        <v>#DIV/0!</v>
      </c>
    </row>
    <row r="29" spans="1:11" ht="12.75" hidden="1">
      <c r="A29" s="44" t="s">
        <v>350</v>
      </c>
      <c r="B29" s="44"/>
      <c r="C29" s="46" t="s">
        <v>152</v>
      </c>
      <c r="D29" s="46" t="s">
        <v>115</v>
      </c>
      <c r="E29" s="46" t="s">
        <v>116</v>
      </c>
      <c r="F29" s="46" t="s">
        <v>349</v>
      </c>
      <c r="G29" s="46"/>
      <c r="H29" s="46"/>
      <c r="I29" s="227">
        <f>I30</f>
        <v>901.8</v>
      </c>
      <c r="J29" s="227">
        <f>J30</f>
        <v>901.8</v>
      </c>
      <c r="K29" s="307">
        <f t="shared" si="0"/>
        <v>100</v>
      </c>
    </row>
    <row r="30" spans="1:11" ht="54" customHeight="1" hidden="1">
      <c r="A30" s="230" t="s">
        <v>100</v>
      </c>
      <c r="B30" s="230"/>
      <c r="C30" s="46" t="s">
        <v>152</v>
      </c>
      <c r="D30" s="46" t="s">
        <v>115</v>
      </c>
      <c r="E30" s="46" t="s">
        <v>116</v>
      </c>
      <c r="F30" s="46" t="s">
        <v>349</v>
      </c>
      <c r="G30" s="46" t="s">
        <v>101</v>
      </c>
      <c r="H30" s="46" t="s">
        <v>119</v>
      </c>
      <c r="I30" s="50">
        <v>901.8</v>
      </c>
      <c r="J30" s="50">
        <v>901.8</v>
      </c>
      <c r="K30" s="307">
        <f t="shared" si="0"/>
        <v>100</v>
      </c>
    </row>
    <row r="31" spans="1:11" ht="39" hidden="1">
      <c r="A31" s="241" t="s">
        <v>245</v>
      </c>
      <c r="B31" s="241"/>
      <c r="C31" s="46" t="s">
        <v>152</v>
      </c>
      <c r="D31" s="46" t="s">
        <v>115</v>
      </c>
      <c r="E31" s="46" t="s">
        <v>116</v>
      </c>
      <c r="F31" s="46" t="s">
        <v>39</v>
      </c>
      <c r="G31" s="46"/>
      <c r="H31" s="46" t="s">
        <v>120</v>
      </c>
      <c r="I31" s="50">
        <f>I32</f>
        <v>0</v>
      </c>
      <c r="J31" s="50">
        <f>J32</f>
        <v>0</v>
      </c>
      <c r="K31" s="307" t="e">
        <f t="shared" si="0"/>
        <v>#DIV/0!</v>
      </c>
    </row>
    <row r="32" spans="1:11" ht="75.75" customHeight="1" hidden="1">
      <c r="A32" s="230" t="s">
        <v>100</v>
      </c>
      <c r="B32" s="230"/>
      <c r="C32" s="46" t="s">
        <v>152</v>
      </c>
      <c r="D32" s="46" t="s">
        <v>115</v>
      </c>
      <c r="E32" s="46" t="s">
        <v>116</v>
      </c>
      <c r="F32" s="46" t="s">
        <v>39</v>
      </c>
      <c r="G32" s="46" t="s">
        <v>101</v>
      </c>
      <c r="H32" s="46" t="s">
        <v>121</v>
      </c>
      <c r="I32" s="224"/>
      <c r="J32" s="224"/>
      <c r="K32" s="307" t="e">
        <f t="shared" si="0"/>
        <v>#DIV/0!</v>
      </c>
    </row>
    <row r="33" spans="1:11" ht="12.75" hidden="1">
      <c r="A33" s="44" t="s">
        <v>122</v>
      </c>
      <c r="B33" s="44"/>
      <c r="C33" s="46" t="s">
        <v>152</v>
      </c>
      <c r="D33" s="46" t="s">
        <v>115</v>
      </c>
      <c r="E33" s="46" t="s">
        <v>116</v>
      </c>
      <c r="F33" s="46" t="s">
        <v>4</v>
      </c>
      <c r="G33" s="46" t="s">
        <v>101</v>
      </c>
      <c r="H33" s="46" t="s">
        <v>123</v>
      </c>
      <c r="I33" s="224"/>
      <c r="J33" s="224"/>
      <c r="K33" s="307" t="e">
        <f t="shared" si="0"/>
        <v>#DIV/0!</v>
      </c>
    </row>
    <row r="34" spans="1:11" s="10" customFormat="1" ht="54.75" customHeight="1">
      <c r="A34" s="43" t="s">
        <v>6</v>
      </c>
      <c r="B34" s="43"/>
      <c r="C34" s="45" t="s">
        <v>152</v>
      </c>
      <c r="D34" s="45" t="s">
        <v>115</v>
      </c>
      <c r="E34" s="45" t="s">
        <v>126</v>
      </c>
      <c r="F34" s="45"/>
      <c r="G34" s="45"/>
      <c r="H34" s="45"/>
      <c r="I34" s="225">
        <v>4241.7</v>
      </c>
      <c r="J34" s="225">
        <v>4241.7</v>
      </c>
      <c r="K34" s="307">
        <f t="shared" si="0"/>
        <v>100</v>
      </c>
    </row>
    <row r="35" spans="1:11" s="10" customFormat="1" ht="26.25" hidden="1">
      <c r="A35" s="222" t="s">
        <v>3</v>
      </c>
      <c r="B35" s="222"/>
      <c r="C35" s="45" t="s">
        <v>152</v>
      </c>
      <c r="D35" s="45" t="s">
        <v>115</v>
      </c>
      <c r="E35" s="45" t="s">
        <v>126</v>
      </c>
      <c r="F35" s="45" t="s">
        <v>359</v>
      </c>
      <c r="G35" s="45"/>
      <c r="H35" s="42"/>
      <c r="I35" s="51">
        <f>I36</f>
        <v>4627.4</v>
      </c>
      <c r="J35" s="51">
        <f>J36</f>
        <v>4508.400000000001</v>
      </c>
      <c r="K35" s="307">
        <f t="shared" si="0"/>
        <v>97.42836149889789</v>
      </c>
    </row>
    <row r="36" spans="1:11" ht="12.75" hidden="1">
      <c r="A36" s="223" t="s">
        <v>127</v>
      </c>
      <c r="B36" s="223"/>
      <c r="C36" s="46" t="s">
        <v>152</v>
      </c>
      <c r="D36" s="46" t="s">
        <v>115</v>
      </c>
      <c r="E36" s="46" t="s">
        <v>126</v>
      </c>
      <c r="F36" s="46" t="s">
        <v>351</v>
      </c>
      <c r="G36" s="46"/>
      <c r="H36" s="242"/>
      <c r="I36" s="224">
        <f>I37+I42+I55</f>
        <v>4627.4</v>
      </c>
      <c r="J36" s="224">
        <f>J37+J42+J55</f>
        <v>4508.400000000001</v>
      </c>
      <c r="K36" s="307">
        <f t="shared" si="0"/>
        <v>97.42836149889789</v>
      </c>
    </row>
    <row r="37" spans="1:11" ht="26.25" hidden="1">
      <c r="A37" s="223" t="s">
        <v>348</v>
      </c>
      <c r="B37" s="223"/>
      <c r="C37" s="46" t="s">
        <v>152</v>
      </c>
      <c r="D37" s="46" t="s">
        <v>115</v>
      </c>
      <c r="E37" s="46" t="s">
        <v>126</v>
      </c>
      <c r="F37" s="46" t="s">
        <v>352</v>
      </c>
      <c r="G37" s="46"/>
      <c r="H37" s="46"/>
      <c r="I37" s="227">
        <f>I38</f>
        <v>0</v>
      </c>
      <c r="J37" s="227">
        <f>J38</f>
        <v>0</v>
      </c>
      <c r="K37" s="307" t="e">
        <f t="shared" si="0"/>
        <v>#DIV/0!</v>
      </c>
    </row>
    <row r="38" spans="1:11" ht="82.5" customHeight="1" hidden="1">
      <c r="A38" s="230" t="s">
        <v>100</v>
      </c>
      <c r="B38" s="230"/>
      <c r="C38" s="46" t="s">
        <v>152</v>
      </c>
      <c r="D38" s="46" t="s">
        <v>115</v>
      </c>
      <c r="E38" s="46" t="s">
        <v>126</v>
      </c>
      <c r="F38" s="46" t="s">
        <v>352</v>
      </c>
      <c r="G38" s="46" t="s">
        <v>101</v>
      </c>
      <c r="H38" s="46" t="s">
        <v>119</v>
      </c>
      <c r="I38" s="227"/>
      <c r="J38" s="227"/>
      <c r="K38" s="307" t="e">
        <f t="shared" si="0"/>
        <v>#DIV/0!</v>
      </c>
    </row>
    <row r="39" spans="1:11" ht="26.25" hidden="1">
      <c r="A39" s="223" t="s">
        <v>348</v>
      </c>
      <c r="B39" s="223"/>
      <c r="C39" s="46" t="s">
        <v>152</v>
      </c>
      <c r="D39" s="46" t="s">
        <v>115</v>
      </c>
      <c r="E39" s="46" t="s">
        <v>126</v>
      </c>
      <c r="F39" s="46" t="s">
        <v>353</v>
      </c>
      <c r="G39" s="46" t="s">
        <v>101</v>
      </c>
      <c r="H39" s="46" t="s">
        <v>120</v>
      </c>
      <c r="I39" s="227" t="s">
        <v>175</v>
      </c>
      <c r="J39" s="227" t="s">
        <v>175</v>
      </c>
      <c r="K39" s="307">
        <f t="shared" si="0"/>
        <v>100</v>
      </c>
    </row>
    <row r="40" spans="1:11" ht="12.75" hidden="1">
      <c r="A40" s="44" t="s">
        <v>350</v>
      </c>
      <c r="B40" s="44"/>
      <c r="C40" s="46" t="s">
        <v>152</v>
      </c>
      <c r="D40" s="46" t="s">
        <v>115</v>
      </c>
      <c r="E40" s="46" t="s">
        <v>126</v>
      </c>
      <c r="F40" s="46" t="s">
        <v>354</v>
      </c>
      <c r="G40" s="46" t="s">
        <v>101</v>
      </c>
      <c r="H40" s="46" t="s">
        <v>121</v>
      </c>
      <c r="I40" s="227" t="s">
        <v>176</v>
      </c>
      <c r="J40" s="227" t="s">
        <v>176</v>
      </c>
      <c r="K40" s="307">
        <f t="shared" si="0"/>
        <v>100</v>
      </c>
    </row>
    <row r="41" spans="1:11" ht="26.25" hidden="1">
      <c r="A41" s="223" t="s">
        <v>348</v>
      </c>
      <c r="B41" s="223"/>
      <c r="C41" s="46" t="s">
        <v>152</v>
      </c>
      <c r="D41" s="46" t="s">
        <v>115</v>
      </c>
      <c r="E41" s="46" t="s">
        <v>126</v>
      </c>
      <c r="F41" s="46" t="s">
        <v>355</v>
      </c>
      <c r="G41" s="46" t="s">
        <v>101</v>
      </c>
      <c r="H41" s="46" t="s">
        <v>123</v>
      </c>
      <c r="I41" s="227" t="s">
        <v>177</v>
      </c>
      <c r="J41" s="227" t="s">
        <v>177</v>
      </c>
      <c r="K41" s="307">
        <f t="shared" si="0"/>
        <v>100</v>
      </c>
    </row>
    <row r="42" spans="1:11" ht="12.75" hidden="1">
      <c r="A42" s="44" t="s">
        <v>350</v>
      </c>
      <c r="B42" s="44"/>
      <c r="C42" s="46" t="s">
        <v>152</v>
      </c>
      <c r="D42" s="46" t="s">
        <v>115</v>
      </c>
      <c r="E42" s="46" t="s">
        <v>126</v>
      </c>
      <c r="F42" s="46" t="s">
        <v>356</v>
      </c>
      <c r="G42" s="46"/>
      <c r="H42" s="46"/>
      <c r="I42" s="227">
        <f>I43+I44+I54+I62</f>
        <v>4627.4</v>
      </c>
      <c r="J42" s="227">
        <f>J43+J44+J54+J62</f>
        <v>4508.400000000001</v>
      </c>
      <c r="K42" s="307">
        <f t="shared" si="0"/>
        <v>97.42836149889789</v>
      </c>
    </row>
    <row r="43" spans="1:11" ht="53.25" customHeight="1" hidden="1">
      <c r="A43" s="230" t="s">
        <v>100</v>
      </c>
      <c r="B43" s="230"/>
      <c r="C43" s="46" t="s">
        <v>152</v>
      </c>
      <c r="D43" s="46" t="s">
        <v>115</v>
      </c>
      <c r="E43" s="46" t="s">
        <v>126</v>
      </c>
      <c r="F43" s="46" t="s">
        <v>356</v>
      </c>
      <c r="G43" s="46" t="s">
        <v>101</v>
      </c>
      <c r="H43" s="46"/>
      <c r="I43" s="227">
        <v>3601.8</v>
      </c>
      <c r="J43" s="227">
        <v>3601.8</v>
      </c>
      <c r="K43" s="307">
        <f t="shared" si="0"/>
        <v>100</v>
      </c>
    </row>
    <row r="44" spans="1:11" ht="26.25" hidden="1">
      <c r="A44" s="44" t="s">
        <v>215</v>
      </c>
      <c r="B44" s="44"/>
      <c r="C44" s="46" t="s">
        <v>152</v>
      </c>
      <c r="D44" s="46" t="s">
        <v>115</v>
      </c>
      <c r="E44" s="46" t="s">
        <v>126</v>
      </c>
      <c r="F44" s="46" t="s">
        <v>356</v>
      </c>
      <c r="G44" s="46" t="s">
        <v>119</v>
      </c>
      <c r="H44" s="46"/>
      <c r="I44" s="227">
        <v>1010.9</v>
      </c>
      <c r="J44" s="227">
        <v>892</v>
      </c>
      <c r="K44" s="307">
        <f t="shared" si="0"/>
        <v>88.23820358096745</v>
      </c>
    </row>
    <row r="45" spans="1:11" ht="12.75" hidden="1">
      <c r="A45" s="44" t="s">
        <v>5</v>
      </c>
      <c r="B45" s="44"/>
      <c r="C45" s="46" t="s">
        <v>152</v>
      </c>
      <c r="D45" s="46" t="s">
        <v>115</v>
      </c>
      <c r="E45" s="46" t="s">
        <v>126</v>
      </c>
      <c r="F45" s="46" t="s">
        <v>356</v>
      </c>
      <c r="G45" s="46" t="s">
        <v>119</v>
      </c>
      <c r="H45" s="46" t="s">
        <v>119</v>
      </c>
      <c r="I45" s="227" t="s">
        <v>178</v>
      </c>
      <c r="J45" s="227" t="s">
        <v>178</v>
      </c>
      <c r="K45" s="307">
        <f t="shared" si="0"/>
        <v>100</v>
      </c>
    </row>
    <row r="46" spans="1:11" ht="12.75" hidden="1">
      <c r="A46" s="44" t="s">
        <v>128</v>
      </c>
      <c r="B46" s="44"/>
      <c r="C46" s="46" t="s">
        <v>152</v>
      </c>
      <c r="D46" s="46" t="s">
        <v>115</v>
      </c>
      <c r="E46" s="46" t="s">
        <v>126</v>
      </c>
      <c r="F46" s="46" t="s">
        <v>356</v>
      </c>
      <c r="G46" s="46" t="s">
        <v>119</v>
      </c>
      <c r="H46" s="46" t="s">
        <v>129</v>
      </c>
      <c r="I46" s="227" t="s">
        <v>178</v>
      </c>
      <c r="J46" s="227" t="s">
        <v>178</v>
      </c>
      <c r="K46" s="307">
        <f t="shared" si="0"/>
        <v>100</v>
      </c>
    </row>
    <row r="47" spans="1:11" ht="12.75" hidden="1">
      <c r="A47" s="44" t="s">
        <v>130</v>
      </c>
      <c r="B47" s="44"/>
      <c r="C47" s="46" t="s">
        <v>152</v>
      </c>
      <c r="D47" s="46" t="s">
        <v>115</v>
      </c>
      <c r="E47" s="46" t="s">
        <v>126</v>
      </c>
      <c r="F47" s="46" t="s">
        <v>356</v>
      </c>
      <c r="G47" s="46" t="s">
        <v>119</v>
      </c>
      <c r="H47" s="46" t="s">
        <v>131</v>
      </c>
      <c r="I47" s="227" t="s">
        <v>179</v>
      </c>
      <c r="J47" s="227" t="s">
        <v>179</v>
      </c>
      <c r="K47" s="307">
        <f t="shared" si="0"/>
        <v>100</v>
      </c>
    </row>
    <row r="48" spans="1:11" ht="12.75" hidden="1">
      <c r="A48" s="223" t="s">
        <v>132</v>
      </c>
      <c r="B48" s="223"/>
      <c r="C48" s="46" t="s">
        <v>152</v>
      </c>
      <c r="D48" s="46" t="s">
        <v>115</v>
      </c>
      <c r="E48" s="46" t="s">
        <v>126</v>
      </c>
      <c r="F48" s="46" t="s">
        <v>356</v>
      </c>
      <c r="G48" s="46" t="s">
        <v>119</v>
      </c>
      <c r="H48" s="242">
        <v>223</v>
      </c>
      <c r="I48" s="302">
        <v>132.1</v>
      </c>
      <c r="J48" s="302">
        <v>132.1</v>
      </c>
      <c r="K48" s="307">
        <f t="shared" si="0"/>
        <v>100</v>
      </c>
    </row>
    <row r="49" spans="1:11" ht="12.75" hidden="1">
      <c r="A49" s="223" t="s">
        <v>133</v>
      </c>
      <c r="B49" s="223"/>
      <c r="C49" s="46" t="s">
        <v>152</v>
      </c>
      <c r="D49" s="46" t="s">
        <v>115</v>
      </c>
      <c r="E49" s="46" t="s">
        <v>126</v>
      </c>
      <c r="F49" s="46" t="s">
        <v>356</v>
      </c>
      <c r="G49" s="46" t="s">
        <v>119</v>
      </c>
      <c r="H49" s="242">
        <v>225</v>
      </c>
      <c r="I49" s="302">
        <v>41.5</v>
      </c>
      <c r="J49" s="302">
        <v>41.5</v>
      </c>
      <c r="K49" s="307">
        <f t="shared" si="0"/>
        <v>100</v>
      </c>
    </row>
    <row r="50" spans="1:11" ht="12.75" hidden="1">
      <c r="A50" s="223" t="s">
        <v>134</v>
      </c>
      <c r="B50" s="223"/>
      <c r="C50" s="46" t="s">
        <v>152</v>
      </c>
      <c r="D50" s="46" t="s">
        <v>115</v>
      </c>
      <c r="E50" s="46" t="s">
        <v>126</v>
      </c>
      <c r="F50" s="46" t="s">
        <v>356</v>
      </c>
      <c r="G50" s="46" t="s">
        <v>119</v>
      </c>
      <c r="H50" s="46" t="s">
        <v>135</v>
      </c>
      <c r="I50" s="227" t="s">
        <v>180</v>
      </c>
      <c r="J50" s="227" t="s">
        <v>180</v>
      </c>
      <c r="K50" s="307">
        <f t="shared" si="0"/>
        <v>100</v>
      </c>
    </row>
    <row r="51" spans="1:11" ht="12.75" hidden="1">
      <c r="A51" s="226" t="s">
        <v>7</v>
      </c>
      <c r="B51" s="226"/>
      <c r="C51" s="46" t="s">
        <v>152</v>
      </c>
      <c r="D51" s="46" t="s">
        <v>115</v>
      </c>
      <c r="E51" s="46" t="s">
        <v>126</v>
      </c>
      <c r="F51" s="46" t="s">
        <v>356</v>
      </c>
      <c r="G51" s="46" t="s">
        <v>119</v>
      </c>
      <c r="H51" s="46" t="s">
        <v>138</v>
      </c>
      <c r="I51" s="227" t="s">
        <v>181</v>
      </c>
      <c r="J51" s="227" t="s">
        <v>181</v>
      </c>
      <c r="K51" s="307">
        <f t="shared" si="0"/>
        <v>100</v>
      </c>
    </row>
    <row r="52" spans="1:11" ht="12.75" hidden="1">
      <c r="A52" s="226" t="s">
        <v>139</v>
      </c>
      <c r="B52" s="226"/>
      <c r="C52" s="46" t="s">
        <v>152</v>
      </c>
      <c r="D52" s="46" t="s">
        <v>115</v>
      </c>
      <c r="E52" s="46" t="s">
        <v>126</v>
      </c>
      <c r="F52" s="46" t="s">
        <v>356</v>
      </c>
      <c r="G52" s="46" t="s">
        <v>119</v>
      </c>
      <c r="H52" s="46" t="s">
        <v>140</v>
      </c>
      <c r="I52" s="227" t="s">
        <v>181</v>
      </c>
      <c r="J52" s="227" t="s">
        <v>181</v>
      </c>
      <c r="K52" s="307">
        <f t="shared" si="0"/>
        <v>100</v>
      </c>
    </row>
    <row r="53" spans="1:11" ht="12.75" hidden="1">
      <c r="A53" s="44" t="s">
        <v>141</v>
      </c>
      <c r="B53" s="44"/>
      <c r="C53" s="46" t="s">
        <v>152</v>
      </c>
      <c r="D53" s="46" t="s">
        <v>115</v>
      </c>
      <c r="E53" s="46" t="s">
        <v>126</v>
      </c>
      <c r="F53" s="46" t="s">
        <v>356</v>
      </c>
      <c r="G53" s="46" t="s">
        <v>119</v>
      </c>
      <c r="H53" s="46" t="s">
        <v>142</v>
      </c>
      <c r="I53" s="227">
        <v>2</v>
      </c>
      <c r="J53" s="227">
        <v>2</v>
      </c>
      <c r="K53" s="307">
        <f t="shared" si="0"/>
        <v>100</v>
      </c>
    </row>
    <row r="54" spans="1:11" ht="12.75" hidden="1">
      <c r="A54" s="223" t="s">
        <v>103</v>
      </c>
      <c r="B54" s="223"/>
      <c r="C54" s="46" t="s">
        <v>152</v>
      </c>
      <c r="D54" s="46" t="s">
        <v>115</v>
      </c>
      <c r="E54" s="46" t="s">
        <v>126</v>
      </c>
      <c r="F54" s="46" t="s">
        <v>356</v>
      </c>
      <c r="G54" s="46" t="s">
        <v>104</v>
      </c>
      <c r="H54" s="46"/>
      <c r="I54" s="50">
        <v>14.7</v>
      </c>
      <c r="J54" s="50">
        <v>14.6</v>
      </c>
      <c r="K54" s="307">
        <f t="shared" si="0"/>
        <v>99.31972789115646</v>
      </c>
    </row>
    <row r="55" spans="1:11" s="155" customFormat="1" ht="39" hidden="1">
      <c r="A55" s="241" t="s">
        <v>245</v>
      </c>
      <c r="B55" s="241"/>
      <c r="C55" s="46" t="s">
        <v>152</v>
      </c>
      <c r="D55" s="46" t="s">
        <v>115</v>
      </c>
      <c r="E55" s="46" t="s">
        <v>126</v>
      </c>
      <c r="F55" s="46" t="s">
        <v>246</v>
      </c>
      <c r="G55" s="46"/>
      <c r="H55" s="46"/>
      <c r="I55" s="50">
        <f>I56+I57</f>
        <v>0</v>
      </c>
      <c r="J55" s="50">
        <f>J56+J57</f>
        <v>0</v>
      </c>
      <c r="K55" s="307" t="e">
        <f t="shared" si="0"/>
        <v>#DIV/0!</v>
      </c>
    </row>
    <row r="56" spans="1:11" s="155" customFormat="1" ht="62.25" customHeight="1" hidden="1">
      <c r="A56" s="230" t="s">
        <v>100</v>
      </c>
      <c r="B56" s="230"/>
      <c r="C56" s="46" t="s">
        <v>152</v>
      </c>
      <c r="D56" s="46" t="s">
        <v>115</v>
      </c>
      <c r="E56" s="46" t="s">
        <v>126</v>
      </c>
      <c r="F56" s="46" t="s">
        <v>246</v>
      </c>
      <c r="G56" s="46" t="s">
        <v>101</v>
      </c>
      <c r="H56" s="46"/>
      <c r="I56" s="227"/>
      <c r="J56" s="227"/>
      <c r="K56" s="307" t="e">
        <f t="shared" si="0"/>
        <v>#DIV/0!</v>
      </c>
    </row>
    <row r="57" spans="1:11" s="155" customFormat="1" ht="33" customHeight="1" hidden="1">
      <c r="A57" s="44" t="s">
        <v>215</v>
      </c>
      <c r="B57" s="44"/>
      <c r="C57" s="46" t="s">
        <v>152</v>
      </c>
      <c r="D57" s="46" t="s">
        <v>115</v>
      </c>
      <c r="E57" s="46" t="s">
        <v>126</v>
      </c>
      <c r="F57" s="46" t="s">
        <v>246</v>
      </c>
      <c r="G57" s="46" t="s">
        <v>119</v>
      </c>
      <c r="H57" s="46"/>
      <c r="I57" s="227"/>
      <c r="J57" s="227"/>
      <c r="K57" s="307" t="e">
        <f t="shared" si="0"/>
        <v>#DIV/0!</v>
      </c>
    </row>
    <row r="58" spans="1:11" ht="12.75" hidden="1">
      <c r="A58" s="43" t="s">
        <v>47</v>
      </c>
      <c r="B58" s="43"/>
      <c r="C58" s="45" t="s">
        <v>152</v>
      </c>
      <c r="D58" s="45" t="s">
        <v>115</v>
      </c>
      <c r="E58" s="45" t="s">
        <v>162</v>
      </c>
      <c r="F58" s="45"/>
      <c r="G58" s="45"/>
      <c r="H58" s="46"/>
      <c r="I58" s="303">
        <f aca="true" t="shared" si="1" ref="I58:J60">I59</f>
        <v>0</v>
      </c>
      <c r="J58" s="303">
        <f t="shared" si="1"/>
        <v>0</v>
      </c>
      <c r="K58" s="307" t="e">
        <f t="shared" si="0"/>
        <v>#DIV/0!</v>
      </c>
    </row>
    <row r="59" spans="1:11" ht="12.75" hidden="1">
      <c r="A59" s="44" t="s">
        <v>182</v>
      </c>
      <c r="B59" s="44"/>
      <c r="C59" s="46" t="s">
        <v>152</v>
      </c>
      <c r="D59" s="46" t="s">
        <v>115</v>
      </c>
      <c r="E59" s="46" t="s">
        <v>162</v>
      </c>
      <c r="F59" s="46" t="s">
        <v>277</v>
      </c>
      <c r="G59" s="46"/>
      <c r="H59" s="46"/>
      <c r="I59" s="224">
        <f t="shared" si="1"/>
        <v>0</v>
      </c>
      <c r="J59" s="224">
        <f t="shared" si="1"/>
        <v>0</v>
      </c>
      <c r="K59" s="307" t="e">
        <f t="shared" si="0"/>
        <v>#DIV/0!</v>
      </c>
    </row>
    <row r="60" spans="1:11" ht="12.75" hidden="1">
      <c r="A60" s="44" t="s">
        <v>247</v>
      </c>
      <c r="B60" s="44"/>
      <c r="C60" s="46" t="s">
        <v>152</v>
      </c>
      <c r="D60" s="46" t="s">
        <v>115</v>
      </c>
      <c r="E60" s="46" t="s">
        <v>162</v>
      </c>
      <c r="F60" s="46" t="s">
        <v>250</v>
      </c>
      <c r="G60" s="46"/>
      <c r="H60" s="46"/>
      <c r="I60" s="224">
        <f t="shared" si="1"/>
        <v>0</v>
      </c>
      <c r="J60" s="224">
        <f t="shared" si="1"/>
        <v>0</v>
      </c>
      <c r="K60" s="307" t="e">
        <f t="shared" si="0"/>
        <v>#DIV/0!</v>
      </c>
    </row>
    <row r="61" spans="1:11" ht="12.75" hidden="1">
      <c r="A61" s="44" t="s">
        <v>103</v>
      </c>
      <c r="B61" s="44"/>
      <c r="C61" s="46" t="s">
        <v>152</v>
      </c>
      <c r="D61" s="46" t="s">
        <v>115</v>
      </c>
      <c r="E61" s="46" t="s">
        <v>162</v>
      </c>
      <c r="F61" s="46" t="s">
        <v>250</v>
      </c>
      <c r="G61" s="46" t="s">
        <v>104</v>
      </c>
      <c r="H61" s="46"/>
      <c r="I61" s="224"/>
      <c r="J61" s="224"/>
      <c r="K61" s="307" t="e">
        <f t="shared" si="0"/>
        <v>#DIV/0!</v>
      </c>
    </row>
    <row r="62" spans="1:11" ht="12.75" hidden="1">
      <c r="A62" s="279" t="s">
        <v>445</v>
      </c>
      <c r="B62" s="44"/>
      <c r="C62" s="46"/>
      <c r="D62" s="46" t="s">
        <v>115</v>
      </c>
      <c r="E62" s="46" t="s">
        <v>126</v>
      </c>
      <c r="F62" s="46" t="s">
        <v>356</v>
      </c>
      <c r="G62" s="46" t="s">
        <v>138</v>
      </c>
      <c r="H62" s="46"/>
      <c r="I62" s="224">
        <v>0</v>
      </c>
      <c r="J62" s="224">
        <v>0</v>
      </c>
      <c r="K62" s="307" t="e">
        <f t="shared" si="0"/>
        <v>#DIV/0!</v>
      </c>
    </row>
    <row r="63" spans="1:11" s="10" customFormat="1" ht="12.75">
      <c r="A63" s="43" t="s">
        <v>149</v>
      </c>
      <c r="B63" s="43"/>
      <c r="C63" s="45" t="s">
        <v>152</v>
      </c>
      <c r="D63" s="45" t="s">
        <v>115</v>
      </c>
      <c r="E63" s="45" t="s">
        <v>144</v>
      </c>
      <c r="F63" s="45"/>
      <c r="G63" s="45"/>
      <c r="H63" s="45"/>
      <c r="I63" s="225">
        <f>I64</f>
        <v>1</v>
      </c>
      <c r="J63" s="225">
        <f>J64</f>
        <v>0</v>
      </c>
      <c r="K63" s="307">
        <f t="shared" si="0"/>
        <v>0</v>
      </c>
    </row>
    <row r="64" spans="1:11" ht="12.75" hidden="1">
      <c r="A64" s="223" t="s">
        <v>149</v>
      </c>
      <c r="B64" s="223"/>
      <c r="C64" s="46" t="s">
        <v>152</v>
      </c>
      <c r="D64" s="46" t="s">
        <v>115</v>
      </c>
      <c r="E64" s="46" t="s">
        <v>144</v>
      </c>
      <c r="F64" s="46" t="s">
        <v>357</v>
      </c>
      <c r="G64" s="46"/>
      <c r="H64" s="46"/>
      <c r="I64" s="224">
        <f>I65</f>
        <v>1</v>
      </c>
      <c r="J64" s="224">
        <f>J65</f>
        <v>0</v>
      </c>
      <c r="K64" s="307">
        <f t="shared" si="0"/>
        <v>0</v>
      </c>
    </row>
    <row r="65" spans="1:11" ht="12.75" hidden="1">
      <c r="A65" s="44" t="s">
        <v>151</v>
      </c>
      <c r="B65" s="44"/>
      <c r="C65" s="46" t="s">
        <v>152</v>
      </c>
      <c r="D65" s="46" t="s">
        <v>115</v>
      </c>
      <c r="E65" s="46" t="s">
        <v>144</v>
      </c>
      <c r="F65" s="46" t="s">
        <v>409</v>
      </c>
      <c r="G65" s="46"/>
      <c r="H65" s="46"/>
      <c r="I65" s="50">
        <f>I67</f>
        <v>1</v>
      </c>
      <c r="J65" s="50">
        <f>J67</f>
        <v>0</v>
      </c>
      <c r="K65" s="307">
        <f t="shared" si="0"/>
        <v>0</v>
      </c>
    </row>
    <row r="66" spans="1:11" ht="12.75" hidden="1">
      <c r="A66" s="44" t="s">
        <v>450</v>
      </c>
      <c r="B66" s="44"/>
      <c r="C66" s="46" t="s">
        <v>152</v>
      </c>
      <c r="D66" s="46" t="s">
        <v>115</v>
      </c>
      <c r="E66" s="46" t="s">
        <v>144</v>
      </c>
      <c r="F66" s="46" t="s">
        <v>410</v>
      </c>
      <c r="G66" s="46"/>
      <c r="H66" s="46"/>
      <c r="I66" s="50">
        <f>I67</f>
        <v>1</v>
      </c>
      <c r="J66" s="50">
        <f>J67</f>
        <v>0</v>
      </c>
      <c r="K66" s="307">
        <f t="shared" si="0"/>
        <v>0</v>
      </c>
    </row>
    <row r="67" spans="1:11" ht="12.75" hidden="1">
      <c r="A67" s="44" t="s">
        <v>103</v>
      </c>
      <c r="B67" s="44"/>
      <c r="C67" s="46" t="s">
        <v>152</v>
      </c>
      <c r="D67" s="46" t="s">
        <v>115</v>
      </c>
      <c r="E67" s="46" t="s">
        <v>144</v>
      </c>
      <c r="F67" s="46" t="s">
        <v>410</v>
      </c>
      <c r="G67" s="46" t="s">
        <v>104</v>
      </c>
      <c r="H67" s="46"/>
      <c r="I67" s="224">
        <v>1</v>
      </c>
      <c r="J67" s="224">
        <v>0</v>
      </c>
      <c r="K67" s="307">
        <f t="shared" si="0"/>
        <v>0</v>
      </c>
    </row>
    <row r="68" spans="1:11" s="10" customFormat="1" ht="12.75">
      <c r="A68" s="222" t="s">
        <v>0</v>
      </c>
      <c r="B68" s="222"/>
      <c r="C68" s="45" t="s">
        <v>152</v>
      </c>
      <c r="D68" s="45" t="s">
        <v>115</v>
      </c>
      <c r="E68" s="45" t="s">
        <v>27</v>
      </c>
      <c r="F68" s="45"/>
      <c r="G68" s="45"/>
      <c r="H68" s="42"/>
      <c r="I68" s="225">
        <v>11.5</v>
      </c>
      <c r="J68" s="225">
        <v>11.5</v>
      </c>
      <c r="K68" s="307">
        <f t="shared" si="0"/>
        <v>100</v>
      </c>
    </row>
    <row r="69" spans="1:11" s="10" customFormat="1" ht="32.25" customHeight="1" hidden="1">
      <c r="A69" s="222" t="s">
        <v>3</v>
      </c>
      <c r="B69" s="222"/>
      <c r="C69" s="45" t="s">
        <v>152</v>
      </c>
      <c r="D69" s="45" t="s">
        <v>115</v>
      </c>
      <c r="E69" s="45" t="s">
        <v>27</v>
      </c>
      <c r="F69" s="45" t="s">
        <v>359</v>
      </c>
      <c r="G69" s="45"/>
      <c r="H69" s="42"/>
      <c r="I69" s="225">
        <f>I71</f>
        <v>0.7</v>
      </c>
      <c r="J69" s="225">
        <f>J71</f>
        <v>0.7</v>
      </c>
      <c r="K69" s="307">
        <f t="shared" si="0"/>
        <v>100</v>
      </c>
    </row>
    <row r="70" spans="1:11" s="10" customFormat="1" ht="25.5" customHeight="1" hidden="1">
      <c r="A70" s="222" t="s">
        <v>358</v>
      </c>
      <c r="B70" s="222"/>
      <c r="C70" s="45" t="s">
        <v>152</v>
      </c>
      <c r="D70" s="45" t="s">
        <v>115</v>
      </c>
      <c r="E70" s="45" t="s">
        <v>27</v>
      </c>
      <c r="F70" s="45" t="s">
        <v>360</v>
      </c>
      <c r="G70" s="45"/>
      <c r="H70" s="42"/>
      <c r="I70" s="225">
        <f>I71</f>
        <v>0.7</v>
      </c>
      <c r="J70" s="225">
        <f>J71</f>
        <v>0.7</v>
      </c>
      <c r="K70" s="307">
        <f t="shared" si="0"/>
        <v>100</v>
      </c>
    </row>
    <row r="71" spans="1:11" s="10" customFormat="1" ht="66" hidden="1">
      <c r="A71" s="228" t="s">
        <v>213</v>
      </c>
      <c r="B71" s="228"/>
      <c r="C71" s="46" t="s">
        <v>152</v>
      </c>
      <c r="D71" s="46" t="s">
        <v>115</v>
      </c>
      <c r="E71" s="46" t="s">
        <v>27</v>
      </c>
      <c r="F71" s="46" t="s">
        <v>361</v>
      </c>
      <c r="G71" s="45"/>
      <c r="H71" s="42"/>
      <c r="I71" s="225">
        <f>I72</f>
        <v>0.7</v>
      </c>
      <c r="J71" s="225">
        <f>J72</f>
        <v>0.7</v>
      </c>
      <c r="K71" s="307">
        <f t="shared" si="0"/>
        <v>100</v>
      </c>
    </row>
    <row r="72" spans="1:11" s="10" customFormat="1" ht="26.25" hidden="1">
      <c r="A72" s="44" t="s">
        <v>215</v>
      </c>
      <c r="B72" s="44"/>
      <c r="C72" s="46" t="s">
        <v>152</v>
      </c>
      <c r="D72" s="46" t="s">
        <v>115</v>
      </c>
      <c r="E72" s="46" t="s">
        <v>27</v>
      </c>
      <c r="F72" s="46" t="s">
        <v>361</v>
      </c>
      <c r="G72" s="46" t="s">
        <v>119</v>
      </c>
      <c r="H72" s="242"/>
      <c r="I72" s="224">
        <v>0.7</v>
      </c>
      <c r="J72" s="224">
        <v>0.7</v>
      </c>
      <c r="K72" s="307">
        <f t="shared" si="0"/>
        <v>100</v>
      </c>
    </row>
    <row r="73" spans="1:11" s="10" customFormat="1" ht="39" hidden="1">
      <c r="A73" s="43" t="s">
        <v>8</v>
      </c>
      <c r="B73" s="43"/>
      <c r="C73" s="45" t="s">
        <v>152</v>
      </c>
      <c r="D73" s="45" t="s">
        <v>115</v>
      </c>
      <c r="E73" s="45" t="s">
        <v>27</v>
      </c>
      <c r="F73" s="45" t="s">
        <v>311</v>
      </c>
      <c r="G73" s="45"/>
      <c r="H73" s="45"/>
      <c r="I73" s="225">
        <f>I74</f>
        <v>4</v>
      </c>
      <c r="J73" s="225">
        <f>J74</f>
        <v>4</v>
      </c>
      <c r="K73" s="307">
        <f t="shared" si="0"/>
        <v>100</v>
      </c>
    </row>
    <row r="74" spans="1:11" s="10" customFormat="1" ht="39" hidden="1">
      <c r="A74" s="43" t="s">
        <v>9</v>
      </c>
      <c r="B74" s="43"/>
      <c r="C74" s="45" t="s">
        <v>152</v>
      </c>
      <c r="D74" s="45" t="s">
        <v>115</v>
      </c>
      <c r="E74" s="45" t="s">
        <v>27</v>
      </c>
      <c r="F74" s="45" t="s">
        <v>33</v>
      </c>
      <c r="G74" s="45"/>
      <c r="H74" s="45"/>
      <c r="I74" s="225">
        <f>I75</f>
        <v>4</v>
      </c>
      <c r="J74" s="225">
        <f>J75</f>
        <v>4</v>
      </c>
      <c r="K74" s="307">
        <f t="shared" si="0"/>
        <v>100</v>
      </c>
    </row>
    <row r="75" spans="1:11" s="155" customFormat="1" ht="26.25" hidden="1">
      <c r="A75" s="44" t="s">
        <v>215</v>
      </c>
      <c r="B75" s="44"/>
      <c r="C75" s="46" t="s">
        <v>152</v>
      </c>
      <c r="D75" s="46" t="s">
        <v>115</v>
      </c>
      <c r="E75" s="46" t="s">
        <v>27</v>
      </c>
      <c r="F75" s="46" t="s">
        <v>33</v>
      </c>
      <c r="G75" s="46" t="s">
        <v>119</v>
      </c>
      <c r="H75" s="46"/>
      <c r="I75" s="224">
        <v>4</v>
      </c>
      <c r="J75" s="224">
        <v>4</v>
      </c>
      <c r="K75" s="307">
        <f t="shared" si="0"/>
        <v>100</v>
      </c>
    </row>
    <row r="76" spans="1:11" s="155" customFormat="1" ht="12.75" hidden="1">
      <c r="A76" s="44" t="s">
        <v>5</v>
      </c>
      <c r="B76" s="44"/>
      <c r="C76" s="46" t="s">
        <v>152</v>
      </c>
      <c r="D76" s="46" t="s">
        <v>115</v>
      </c>
      <c r="E76" s="46" t="s">
        <v>27</v>
      </c>
      <c r="F76" s="46" t="s">
        <v>10</v>
      </c>
      <c r="G76" s="46" t="s">
        <v>119</v>
      </c>
      <c r="H76" s="46" t="s">
        <v>119</v>
      </c>
      <c r="I76" s="224"/>
      <c r="J76" s="224"/>
      <c r="K76" s="307" t="e">
        <f t="shared" si="0"/>
        <v>#DIV/0!</v>
      </c>
    </row>
    <row r="77" spans="1:11" s="155" customFormat="1" ht="12.75" hidden="1">
      <c r="A77" s="44" t="s">
        <v>128</v>
      </c>
      <c r="B77" s="44"/>
      <c r="C77" s="46" t="s">
        <v>152</v>
      </c>
      <c r="D77" s="46" t="s">
        <v>115</v>
      </c>
      <c r="E77" s="46" t="s">
        <v>27</v>
      </c>
      <c r="F77" s="46" t="s">
        <v>10</v>
      </c>
      <c r="G77" s="46" t="s">
        <v>119</v>
      </c>
      <c r="H77" s="46" t="s">
        <v>129</v>
      </c>
      <c r="I77" s="224"/>
      <c r="J77" s="224"/>
      <c r="K77" s="307" t="e">
        <f t="shared" si="0"/>
        <v>#DIV/0!</v>
      </c>
    </row>
    <row r="78" spans="1:11" s="155" customFormat="1" ht="12.75" hidden="1">
      <c r="A78" s="44" t="s">
        <v>134</v>
      </c>
      <c r="B78" s="44"/>
      <c r="C78" s="46" t="s">
        <v>152</v>
      </c>
      <c r="D78" s="46" t="s">
        <v>115</v>
      </c>
      <c r="E78" s="46" t="s">
        <v>27</v>
      </c>
      <c r="F78" s="46" t="s">
        <v>10</v>
      </c>
      <c r="G78" s="46" t="s">
        <v>119</v>
      </c>
      <c r="H78" s="46" t="s">
        <v>135</v>
      </c>
      <c r="I78" s="224"/>
      <c r="J78" s="224"/>
      <c r="K78" s="307" t="e">
        <f t="shared" si="0"/>
        <v>#DIV/0!</v>
      </c>
    </row>
    <row r="79" spans="1:11" s="10" customFormat="1" ht="26.25" hidden="1">
      <c r="A79" s="43" t="s">
        <v>21</v>
      </c>
      <c r="B79" s="43"/>
      <c r="C79" s="45" t="s">
        <v>152</v>
      </c>
      <c r="D79" s="45" t="s">
        <v>115</v>
      </c>
      <c r="E79" s="45" t="s">
        <v>27</v>
      </c>
      <c r="F79" s="45" t="s">
        <v>312</v>
      </c>
      <c r="G79" s="45"/>
      <c r="H79" s="45"/>
      <c r="I79" s="225">
        <f>I80</f>
        <v>2.6</v>
      </c>
      <c r="J79" s="225">
        <f>J80</f>
        <v>2.6</v>
      </c>
      <c r="K79" s="307">
        <f t="shared" si="0"/>
        <v>100</v>
      </c>
    </row>
    <row r="80" spans="1:11" s="155" customFormat="1" ht="26.25" hidden="1">
      <c r="A80" s="44" t="s">
        <v>11</v>
      </c>
      <c r="B80" s="44"/>
      <c r="C80" s="46" t="s">
        <v>152</v>
      </c>
      <c r="D80" s="46" t="s">
        <v>115</v>
      </c>
      <c r="E80" s="46" t="s">
        <v>27</v>
      </c>
      <c r="F80" s="46" t="s">
        <v>313</v>
      </c>
      <c r="G80" s="46"/>
      <c r="H80" s="46"/>
      <c r="I80" s="224">
        <f>I82+I86</f>
        <v>2.6</v>
      </c>
      <c r="J80" s="224">
        <f>J82+J86</f>
        <v>2.6</v>
      </c>
      <c r="K80" s="307">
        <f t="shared" si="0"/>
        <v>100</v>
      </c>
    </row>
    <row r="81" spans="1:11" s="155" customFormat="1" ht="26.25" hidden="1">
      <c r="A81" s="44" t="s">
        <v>164</v>
      </c>
      <c r="B81" s="44"/>
      <c r="C81" s="46" t="s">
        <v>152</v>
      </c>
      <c r="D81" s="46" t="s">
        <v>115</v>
      </c>
      <c r="E81" s="46" t="s">
        <v>27</v>
      </c>
      <c r="F81" s="46" t="s">
        <v>165</v>
      </c>
      <c r="G81" s="46"/>
      <c r="H81" s="46"/>
      <c r="I81" s="224">
        <f>I86</f>
        <v>2.6</v>
      </c>
      <c r="J81" s="224">
        <f>J86</f>
        <v>2.6</v>
      </c>
      <c r="K81" s="307">
        <f t="shared" si="0"/>
        <v>100</v>
      </c>
    </row>
    <row r="82" spans="1:11" ht="26.25" hidden="1">
      <c r="A82" s="223" t="s">
        <v>102</v>
      </c>
      <c r="B82" s="223"/>
      <c r="C82" s="46" t="s">
        <v>152</v>
      </c>
      <c r="D82" s="46" t="s">
        <v>115</v>
      </c>
      <c r="E82" s="46" t="s">
        <v>27</v>
      </c>
      <c r="F82" s="46" t="s">
        <v>165</v>
      </c>
      <c r="G82" s="46" t="s">
        <v>119</v>
      </c>
      <c r="H82" s="242"/>
      <c r="I82" s="50"/>
      <c r="J82" s="50"/>
      <c r="K82" s="307" t="e">
        <f t="shared" si="0"/>
        <v>#DIV/0!</v>
      </c>
    </row>
    <row r="83" spans="1:11" ht="12.75" hidden="1">
      <c r="A83" s="223" t="s">
        <v>5</v>
      </c>
      <c r="B83" s="223"/>
      <c r="C83" s="46" t="s">
        <v>152</v>
      </c>
      <c r="D83" s="46" t="s">
        <v>115</v>
      </c>
      <c r="E83" s="46" t="s">
        <v>27</v>
      </c>
      <c r="F83" s="46" t="s">
        <v>165</v>
      </c>
      <c r="G83" s="46" t="s">
        <v>119</v>
      </c>
      <c r="H83" s="242">
        <v>200</v>
      </c>
      <c r="I83" s="224">
        <v>45</v>
      </c>
      <c r="J83" s="224">
        <v>45</v>
      </c>
      <c r="K83" s="307">
        <f t="shared" si="0"/>
        <v>100</v>
      </c>
    </row>
    <row r="84" spans="1:11" ht="12.75" hidden="1">
      <c r="A84" s="44" t="s">
        <v>128</v>
      </c>
      <c r="B84" s="44"/>
      <c r="C84" s="46" t="s">
        <v>152</v>
      </c>
      <c r="D84" s="46" t="s">
        <v>115</v>
      </c>
      <c r="E84" s="46" t="s">
        <v>27</v>
      </c>
      <c r="F84" s="46" t="s">
        <v>165</v>
      </c>
      <c r="G84" s="46" t="s">
        <v>119</v>
      </c>
      <c r="H84" s="46" t="s">
        <v>129</v>
      </c>
      <c r="I84" s="224">
        <v>45</v>
      </c>
      <c r="J84" s="224">
        <v>45</v>
      </c>
      <c r="K84" s="307">
        <f t="shared" si="0"/>
        <v>100</v>
      </c>
    </row>
    <row r="85" spans="1:11" ht="12.75" hidden="1">
      <c r="A85" s="229" t="s">
        <v>134</v>
      </c>
      <c r="B85" s="229"/>
      <c r="C85" s="46" t="s">
        <v>152</v>
      </c>
      <c r="D85" s="46" t="s">
        <v>115</v>
      </c>
      <c r="E85" s="46" t="s">
        <v>27</v>
      </c>
      <c r="F85" s="46" t="s">
        <v>165</v>
      </c>
      <c r="G85" s="46" t="s">
        <v>119</v>
      </c>
      <c r="H85" s="46" t="s">
        <v>135</v>
      </c>
      <c r="I85" s="224">
        <v>45</v>
      </c>
      <c r="J85" s="224">
        <v>45</v>
      </c>
      <c r="K85" s="307">
        <f t="shared" si="0"/>
        <v>100</v>
      </c>
    </row>
    <row r="86" spans="1:11" ht="12.75" hidden="1">
      <c r="A86" s="44" t="s">
        <v>103</v>
      </c>
      <c r="B86" s="44"/>
      <c r="C86" s="46" t="s">
        <v>152</v>
      </c>
      <c r="D86" s="46" t="s">
        <v>115</v>
      </c>
      <c r="E86" s="46" t="s">
        <v>27</v>
      </c>
      <c r="F86" s="46" t="s">
        <v>165</v>
      </c>
      <c r="G86" s="46" t="s">
        <v>104</v>
      </c>
      <c r="H86" s="46"/>
      <c r="I86" s="224">
        <v>2.6</v>
      </c>
      <c r="J86" s="224">
        <v>2.6</v>
      </c>
      <c r="K86" s="307">
        <f t="shared" si="0"/>
        <v>100</v>
      </c>
    </row>
    <row r="87" spans="1:11" ht="12.75" hidden="1">
      <c r="A87" s="229" t="s">
        <v>5</v>
      </c>
      <c r="B87" s="229"/>
      <c r="C87" s="46" t="s">
        <v>152</v>
      </c>
      <c r="D87" s="46" t="s">
        <v>115</v>
      </c>
      <c r="E87" s="46" t="s">
        <v>27</v>
      </c>
      <c r="F87" s="46" t="s">
        <v>165</v>
      </c>
      <c r="G87" s="46" t="s">
        <v>104</v>
      </c>
      <c r="H87" s="46" t="s">
        <v>119</v>
      </c>
      <c r="I87" s="224">
        <v>1</v>
      </c>
      <c r="J87" s="224">
        <v>1</v>
      </c>
      <c r="K87" s="307">
        <f aca="true" t="shared" si="2" ref="K87:K150">J87*100/I87</f>
        <v>100</v>
      </c>
    </row>
    <row r="88" spans="1:11" ht="12.75" hidden="1">
      <c r="A88" s="229" t="s">
        <v>136</v>
      </c>
      <c r="B88" s="229"/>
      <c r="C88" s="46" t="s">
        <v>152</v>
      </c>
      <c r="D88" s="46" t="s">
        <v>115</v>
      </c>
      <c r="E88" s="46" t="s">
        <v>27</v>
      </c>
      <c r="F88" s="46" t="s">
        <v>165</v>
      </c>
      <c r="G88" s="46" t="s">
        <v>119</v>
      </c>
      <c r="H88" s="46" t="s">
        <v>137</v>
      </c>
      <c r="I88" s="224">
        <v>1</v>
      </c>
      <c r="J88" s="224">
        <v>1</v>
      </c>
      <c r="K88" s="307">
        <f t="shared" si="2"/>
        <v>100</v>
      </c>
    </row>
    <row r="89" spans="1:11" s="10" customFormat="1" ht="12.75">
      <c r="A89" s="43" t="s">
        <v>407</v>
      </c>
      <c r="B89" s="43"/>
      <c r="C89" s="45" t="s">
        <v>152</v>
      </c>
      <c r="D89" s="45" t="s">
        <v>116</v>
      </c>
      <c r="E89" s="45"/>
      <c r="F89" s="45"/>
      <c r="G89" s="45"/>
      <c r="H89" s="45"/>
      <c r="I89" s="225">
        <f>I90</f>
        <v>134.3</v>
      </c>
      <c r="J89" s="225">
        <f>J90</f>
        <v>134.3</v>
      </c>
      <c r="K89" s="307">
        <f t="shared" si="2"/>
        <v>100</v>
      </c>
    </row>
    <row r="90" spans="1:11" ht="12.75">
      <c r="A90" s="44" t="s">
        <v>23</v>
      </c>
      <c r="B90" s="44"/>
      <c r="C90" s="46" t="s">
        <v>152</v>
      </c>
      <c r="D90" s="46" t="s">
        <v>116</v>
      </c>
      <c r="E90" s="46" t="s">
        <v>125</v>
      </c>
      <c r="F90" s="46"/>
      <c r="G90" s="46"/>
      <c r="H90" s="46"/>
      <c r="I90" s="224">
        <v>134.3</v>
      </c>
      <c r="J90" s="224">
        <v>134.3</v>
      </c>
      <c r="K90" s="307">
        <f t="shared" si="2"/>
        <v>100</v>
      </c>
    </row>
    <row r="91" spans="1:11" ht="26.25" hidden="1">
      <c r="A91" s="44" t="s">
        <v>3</v>
      </c>
      <c r="B91" s="44"/>
      <c r="C91" s="46" t="s">
        <v>152</v>
      </c>
      <c r="D91" s="46" t="s">
        <v>116</v>
      </c>
      <c r="E91" s="46" t="s">
        <v>125</v>
      </c>
      <c r="F91" s="45" t="s">
        <v>359</v>
      </c>
      <c r="G91" s="46"/>
      <c r="H91" s="46"/>
      <c r="I91" s="50">
        <f>I93+I95</f>
        <v>145.5</v>
      </c>
      <c r="J91" s="50">
        <f>J93+J95</f>
        <v>145.5</v>
      </c>
      <c r="K91" s="307">
        <f t="shared" si="2"/>
        <v>100</v>
      </c>
    </row>
    <row r="92" spans="1:11" ht="29.25" customHeight="1" hidden="1">
      <c r="A92" s="230" t="s">
        <v>34</v>
      </c>
      <c r="B92" s="230"/>
      <c r="C92" s="46" t="s">
        <v>152</v>
      </c>
      <c r="D92" s="46" t="s">
        <v>116</v>
      </c>
      <c r="E92" s="46" t="s">
        <v>125</v>
      </c>
      <c r="F92" s="46" t="s">
        <v>360</v>
      </c>
      <c r="G92" s="46"/>
      <c r="H92" s="46"/>
      <c r="I92" s="50">
        <f>I93</f>
        <v>115.1</v>
      </c>
      <c r="J92" s="50">
        <f>J93</f>
        <v>115.1</v>
      </c>
      <c r="K92" s="307">
        <f t="shared" si="2"/>
        <v>100</v>
      </c>
    </row>
    <row r="93" spans="1:11" ht="26.25" hidden="1">
      <c r="A93" s="44" t="s">
        <v>189</v>
      </c>
      <c r="B93" s="44"/>
      <c r="C93" s="46" t="s">
        <v>152</v>
      </c>
      <c r="D93" s="46" t="s">
        <v>116</v>
      </c>
      <c r="E93" s="46" t="s">
        <v>125</v>
      </c>
      <c r="F93" s="46" t="s">
        <v>362</v>
      </c>
      <c r="G93" s="46"/>
      <c r="H93" s="46"/>
      <c r="I93" s="224">
        <f>I94+I99</f>
        <v>115.1</v>
      </c>
      <c r="J93" s="224">
        <f>J94+J99</f>
        <v>115.1</v>
      </c>
      <c r="K93" s="307">
        <f t="shared" si="2"/>
        <v>100</v>
      </c>
    </row>
    <row r="94" spans="1:11" ht="52.5" hidden="1">
      <c r="A94" s="223" t="s">
        <v>100</v>
      </c>
      <c r="B94" s="223"/>
      <c r="C94" s="46" t="s">
        <v>152</v>
      </c>
      <c r="D94" s="46" t="s">
        <v>116</v>
      </c>
      <c r="E94" s="46" t="s">
        <v>125</v>
      </c>
      <c r="F94" s="46" t="s">
        <v>362</v>
      </c>
      <c r="G94" s="46" t="s">
        <v>101</v>
      </c>
      <c r="H94" s="242"/>
      <c r="I94" s="224">
        <v>115.1</v>
      </c>
      <c r="J94" s="224">
        <v>115.1</v>
      </c>
      <c r="K94" s="307">
        <f t="shared" si="2"/>
        <v>100</v>
      </c>
    </row>
    <row r="95" spans="1:11" ht="12.75" hidden="1">
      <c r="A95" s="345" t="s">
        <v>127</v>
      </c>
      <c r="B95" s="44"/>
      <c r="C95" s="46" t="s">
        <v>152</v>
      </c>
      <c r="D95" s="347">
        <v>2</v>
      </c>
      <c r="E95" s="347">
        <v>3</v>
      </c>
      <c r="F95" s="348">
        <v>200300000</v>
      </c>
      <c r="G95" s="349"/>
      <c r="H95" s="46" t="s">
        <v>119</v>
      </c>
      <c r="I95" s="224">
        <f>I96</f>
        <v>30.4</v>
      </c>
      <c r="J95" s="224">
        <f>J96</f>
        <v>30.4</v>
      </c>
      <c r="K95" s="307">
        <f t="shared" si="2"/>
        <v>100</v>
      </c>
    </row>
    <row r="96" spans="1:11" ht="12.75" hidden="1">
      <c r="A96" s="345" t="s">
        <v>350</v>
      </c>
      <c r="B96" s="223"/>
      <c r="C96" s="46" t="s">
        <v>152</v>
      </c>
      <c r="D96" s="347">
        <v>2</v>
      </c>
      <c r="E96" s="347">
        <v>3</v>
      </c>
      <c r="F96" s="348">
        <v>200320190</v>
      </c>
      <c r="G96" s="349"/>
      <c r="H96" s="46" t="s">
        <v>120</v>
      </c>
      <c r="I96" s="50">
        <f>I97</f>
        <v>30.4</v>
      </c>
      <c r="J96" s="50">
        <f>J97</f>
        <v>30.4</v>
      </c>
      <c r="K96" s="307">
        <f t="shared" si="2"/>
        <v>100</v>
      </c>
    </row>
    <row r="97" spans="1:11" ht="52.5" hidden="1">
      <c r="A97" s="346" t="s">
        <v>100</v>
      </c>
      <c r="B97" s="44"/>
      <c r="C97" s="46" t="s">
        <v>152</v>
      </c>
      <c r="D97" s="347">
        <v>2</v>
      </c>
      <c r="E97" s="347">
        <v>3</v>
      </c>
      <c r="F97" s="348">
        <v>200320190</v>
      </c>
      <c r="G97" s="349" t="s">
        <v>101</v>
      </c>
      <c r="H97" s="46" t="s">
        <v>121</v>
      </c>
      <c r="I97" s="224">
        <v>30.4</v>
      </c>
      <c r="J97" s="224">
        <v>30.4</v>
      </c>
      <c r="K97" s="307">
        <f t="shared" si="2"/>
        <v>100</v>
      </c>
    </row>
    <row r="98" spans="1:11" ht="12.75" hidden="1">
      <c r="A98" s="223" t="s">
        <v>122</v>
      </c>
      <c r="B98" s="223"/>
      <c r="C98" s="46" t="s">
        <v>152</v>
      </c>
      <c r="D98" s="46" t="s">
        <v>116</v>
      </c>
      <c r="E98" s="46" t="s">
        <v>125</v>
      </c>
      <c r="F98" s="46" t="s">
        <v>362</v>
      </c>
      <c r="G98" s="46" t="s">
        <v>101</v>
      </c>
      <c r="H98" s="46" t="s">
        <v>123</v>
      </c>
      <c r="I98" s="224">
        <v>18.1</v>
      </c>
      <c r="J98" s="224">
        <v>18.1</v>
      </c>
      <c r="K98" s="307">
        <f t="shared" si="2"/>
        <v>100</v>
      </c>
    </row>
    <row r="99" spans="1:11" ht="25.5" customHeight="1" hidden="1">
      <c r="A99" s="44" t="s">
        <v>215</v>
      </c>
      <c r="B99" s="44"/>
      <c r="C99" s="46" t="s">
        <v>152</v>
      </c>
      <c r="D99" s="46" t="s">
        <v>116</v>
      </c>
      <c r="E99" s="46" t="s">
        <v>125</v>
      </c>
      <c r="F99" s="46" t="s">
        <v>362</v>
      </c>
      <c r="G99" s="46" t="s">
        <v>119</v>
      </c>
      <c r="H99" s="46"/>
      <c r="I99" s="224">
        <v>0</v>
      </c>
      <c r="J99" s="224">
        <v>0</v>
      </c>
      <c r="K99" s="307" t="e">
        <f t="shared" si="2"/>
        <v>#DIV/0!</v>
      </c>
    </row>
    <row r="100" spans="1:11" s="10" customFormat="1" ht="21">
      <c r="A100" s="265" t="s">
        <v>337</v>
      </c>
      <c r="B100" s="266"/>
      <c r="C100" s="267">
        <v>950</v>
      </c>
      <c r="D100" s="232">
        <v>3</v>
      </c>
      <c r="E100" s="268">
        <v>0</v>
      </c>
      <c r="F100" s="269" t="s">
        <v>338</v>
      </c>
      <c r="G100" s="270" t="s">
        <v>338</v>
      </c>
      <c r="H100" s="263"/>
      <c r="I100" s="271">
        <f aca="true" t="shared" si="3" ref="I100:J102">I101</f>
        <v>58.7</v>
      </c>
      <c r="J100" s="271">
        <f t="shared" si="3"/>
        <v>58.7</v>
      </c>
      <c r="K100" s="307">
        <f t="shared" si="2"/>
        <v>100</v>
      </c>
    </row>
    <row r="101" spans="1:11" ht="26.25">
      <c r="A101" s="243" t="s">
        <v>154</v>
      </c>
      <c r="B101" s="230"/>
      <c r="C101" s="231">
        <v>950</v>
      </c>
      <c r="D101" s="232">
        <v>3</v>
      </c>
      <c r="E101" s="232">
        <v>14</v>
      </c>
      <c r="F101" s="233" t="s">
        <v>338</v>
      </c>
      <c r="G101" s="234" t="s">
        <v>338</v>
      </c>
      <c r="H101" s="264"/>
      <c r="I101" s="272">
        <v>58.7</v>
      </c>
      <c r="J101" s="272">
        <v>58.7</v>
      </c>
      <c r="K101" s="307">
        <f t="shared" si="2"/>
        <v>100</v>
      </c>
    </row>
    <row r="102" spans="1:11" s="219" customFormat="1" ht="26.25" hidden="1">
      <c r="A102" s="230" t="s">
        <v>429</v>
      </c>
      <c r="B102" s="230"/>
      <c r="C102" s="231">
        <v>950</v>
      </c>
      <c r="D102" s="232">
        <v>3</v>
      </c>
      <c r="E102" s="232">
        <v>14</v>
      </c>
      <c r="F102" s="233">
        <v>2400000000</v>
      </c>
      <c r="G102" s="234" t="s">
        <v>338</v>
      </c>
      <c r="H102" s="264"/>
      <c r="I102" s="273">
        <f t="shared" si="3"/>
        <v>0</v>
      </c>
      <c r="J102" s="273">
        <f t="shared" si="3"/>
        <v>0</v>
      </c>
      <c r="K102" s="307" t="e">
        <f t="shared" si="2"/>
        <v>#DIV/0!</v>
      </c>
    </row>
    <row r="103" spans="1:11" s="219" customFormat="1" ht="26.25" hidden="1">
      <c r="A103" s="230" t="s">
        <v>429</v>
      </c>
      <c r="B103" s="230"/>
      <c r="C103" s="231">
        <v>950</v>
      </c>
      <c r="D103" s="232">
        <v>3</v>
      </c>
      <c r="E103" s="232">
        <v>14</v>
      </c>
      <c r="F103" s="233">
        <v>2407000000</v>
      </c>
      <c r="G103" s="234" t="s">
        <v>338</v>
      </c>
      <c r="H103" s="264"/>
      <c r="I103" s="273">
        <f>I105</f>
        <v>0</v>
      </c>
      <c r="J103" s="273">
        <f>J105</f>
        <v>0</v>
      </c>
      <c r="K103" s="307" t="e">
        <f t="shared" si="2"/>
        <v>#DIV/0!</v>
      </c>
    </row>
    <row r="104" spans="1:11" s="219" customFormat="1" ht="12.75" hidden="1">
      <c r="A104" s="230" t="s">
        <v>339</v>
      </c>
      <c r="B104" s="230"/>
      <c r="C104" s="231">
        <v>950</v>
      </c>
      <c r="D104" s="232">
        <v>3</v>
      </c>
      <c r="E104" s="232">
        <v>14</v>
      </c>
      <c r="F104" s="233">
        <v>8601000001</v>
      </c>
      <c r="G104" s="234" t="s">
        <v>338</v>
      </c>
      <c r="H104" s="264"/>
      <c r="I104" s="273">
        <v>0</v>
      </c>
      <c r="J104" s="273">
        <v>0</v>
      </c>
      <c r="K104" s="307" t="e">
        <f t="shared" si="2"/>
        <v>#DIV/0!</v>
      </c>
    </row>
    <row r="105" spans="1:11" s="219" customFormat="1" ht="26.25" hidden="1">
      <c r="A105" s="230" t="s">
        <v>215</v>
      </c>
      <c r="B105" s="230"/>
      <c r="C105" s="231">
        <v>950</v>
      </c>
      <c r="D105" s="232">
        <v>3</v>
      </c>
      <c r="E105" s="232">
        <v>14</v>
      </c>
      <c r="F105" s="233">
        <v>2407000000</v>
      </c>
      <c r="G105" s="234" t="s">
        <v>119</v>
      </c>
      <c r="H105" s="264"/>
      <c r="I105" s="273">
        <v>0</v>
      </c>
      <c r="J105" s="273">
        <v>0</v>
      </c>
      <c r="K105" s="307" t="e">
        <f t="shared" si="2"/>
        <v>#DIV/0!</v>
      </c>
    </row>
    <row r="106" spans="1:11" s="219" customFormat="1" ht="12.75" hidden="1">
      <c r="A106" s="258" t="s">
        <v>340</v>
      </c>
      <c r="B106" s="258"/>
      <c r="C106" s="259">
        <v>950</v>
      </c>
      <c r="D106" s="260">
        <v>3</v>
      </c>
      <c r="E106" s="260">
        <v>14</v>
      </c>
      <c r="F106" s="261">
        <v>8601000002</v>
      </c>
      <c r="G106" s="262" t="s">
        <v>338</v>
      </c>
      <c r="H106" s="264"/>
      <c r="I106" s="273">
        <f>I107</f>
        <v>0</v>
      </c>
      <c r="J106" s="273">
        <f>J107</f>
        <v>0</v>
      </c>
      <c r="K106" s="307" t="e">
        <f t="shared" si="2"/>
        <v>#DIV/0!</v>
      </c>
    </row>
    <row r="107" spans="1:11" s="219" customFormat="1" ht="26.25" hidden="1">
      <c r="A107" s="258" t="s">
        <v>215</v>
      </c>
      <c r="B107" s="258"/>
      <c r="C107" s="259">
        <v>950</v>
      </c>
      <c r="D107" s="260">
        <v>3</v>
      </c>
      <c r="E107" s="260">
        <v>14</v>
      </c>
      <c r="F107" s="261">
        <v>8601000002</v>
      </c>
      <c r="G107" s="262" t="s">
        <v>119</v>
      </c>
      <c r="H107" s="264"/>
      <c r="I107" s="273">
        <v>0</v>
      </c>
      <c r="J107" s="273">
        <v>0</v>
      </c>
      <c r="K107" s="307" t="e">
        <f t="shared" si="2"/>
        <v>#DIV/0!</v>
      </c>
    </row>
    <row r="108" spans="1:11" s="219" customFormat="1" ht="12.75" hidden="1">
      <c r="A108" s="258" t="s">
        <v>341</v>
      </c>
      <c r="B108" s="258"/>
      <c r="C108" s="259">
        <v>950</v>
      </c>
      <c r="D108" s="260">
        <v>3</v>
      </c>
      <c r="E108" s="260">
        <v>14</v>
      </c>
      <c r="F108" s="261">
        <v>8601000003</v>
      </c>
      <c r="G108" s="262" t="s">
        <v>338</v>
      </c>
      <c r="H108" s="264"/>
      <c r="I108" s="273">
        <f>I109</f>
        <v>0</v>
      </c>
      <c r="J108" s="273">
        <f>J109</f>
        <v>0</v>
      </c>
      <c r="K108" s="307" t="e">
        <f t="shared" si="2"/>
        <v>#DIV/0!</v>
      </c>
    </row>
    <row r="109" spans="1:11" s="219" customFormat="1" ht="26.25" hidden="1">
      <c r="A109" s="258" t="s">
        <v>215</v>
      </c>
      <c r="B109" s="258"/>
      <c r="C109" s="259">
        <v>950</v>
      </c>
      <c r="D109" s="260">
        <v>3</v>
      </c>
      <c r="E109" s="260">
        <v>14</v>
      </c>
      <c r="F109" s="261">
        <v>8601000003</v>
      </c>
      <c r="G109" s="262" t="s">
        <v>119</v>
      </c>
      <c r="H109" s="264"/>
      <c r="I109" s="273"/>
      <c r="J109" s="273"/>
      <c r="K109" s="307" t="e">
        <f t="shared" si="2"/>
        <v>#DIV/0!</v>
      </c>
    </row>
    <row r="110" spans="1:11" s="219" customFormat="1" ht="12.75" hidden="1">
      <c r="A110" s="258" t="s">
        <v>342</v>
      </c>
      <c r="B110" s="258"/>
      <c r="C110" s="259">
        <v>950</v>
      </c>
      <c r="D110" s="260">
        <v>3</v>
      </c>
      <c r="E110" s="260">
        <v>14</v>
      </c>
      <c r="F110" s="261">
        <v>8601000004</v>
      </c>
      <c r="G110" s="262" t="s">
        <v>338</v>
      </c>
      <c r="H110" s="264"/>
      <c r="I110" s="273">
        <v>0</v>
      </c>
      <c r="J110" s="273">
        <v>0</v>
      </c>
      <c r="K110" s="307" t="e">
        <f t="shared" si="2"/>
        <v>#DIV/0!</v>
      </c>
    </row>
    <row r="111" spans="1:11" s="219" customFormat="1" ht="26.25" hidden="1">
      <c r="A111" s="258" t="s">
        <v>215</v>
      </c>
      <c r="B111" s="258"/>
      <c r="C111" s="259">
        <v>950</v>
      </c>
      <c r="D111" s="260">
        <v>3</v>
      </c>
      <c r="E111" s="260">
        <v>14</v>
      </c>
      <c r="F111" s="261">
        <v>8601000004</v>
      </c>
      <c r="G111" s="262" t="s">
        <v>119</v>
      </c>
      <c r="H111" s="264"/>
      <c r="I111" s="273">
        <v>0</v>
      </c>
      <c r="J111" s="273">
        <v>0</v>
      </c>
      <c r="K111" s="307" t="e">
        <f t="shared" si="2"/>
        <v>#DIV/0!</v>
      </c>
    </row>
    <row r="112" spans="1:11" s="219" customFormat="1" ht="17.25" customHeight="1" thickBot="1">
      <c r="A112" s="293" t="s">
        <v>448</v>
      </c>
      <c r="B112" s="294">
        <v>4</v>
      </c>
      <c r="C112" s="294">
        <v>950</v>
      </c>
      <c r="D112" s="291">
        <v>4</v>
      </c>
      <c r="E112" s="291"/>
      <c r="F112" s="292"/>
      <c r="G112" s="274"/>
      <c r="H112" s="264"/>
      <c r="I112" s="271">
        <f>I113+I127</f>
        <v>716</v>
      </c>
      <c r="J112" s="271">
        <f>J113+J127</f>
        <v>538.5</v>
      </c>
      <c r="K112" s="307">
        <f t="shared" si="2"/>
        <v>75.20949720670392</v>
      </c>
    </row>
    <row r="113" spans="1:11" s="10" customFormat="1" ht="21.75" customHeight="1">
      <c r="A113" s="243" t="s">
        <v>343</v>
      </c>
      <c r="B113" s="243"/>
      <c r="C113" s="231">
        <v>950</v>
      </c>
      <c r="D113" s="232">
        <v>4</v>
      </c>
      <c r="E113" s="232">
        <v>9</v>
      </c>
      <c r="F113" s="244" t="s">
        <v>338</v>
      </c>
      <c r="G113" s="245" t="s">
        <v>338</v>
      </c>
      <c r="H113" s="45"/>
      <c r="I113" s="225">
        <v>655.8</v>
      </c>
      <c r="J113" s="225">
        <v>478.3</v>
      </c>
      <c r="K113" s="307">
        <f t="shared" si="2"/>
        <v>72.93382128697775</v>
      </c>
    </row>
    <row r="114" spans="1:11" s="10" customFormat="1" ht="12.75" hidden="1">
      <c r="A114" s="282" t="s">
        <v>446</v>
      </c>
      <c r="B114" s="283"/>
      <c r="C114" s="286">
        <v>950</v>
      </c>
      <c r="D114" s="287">
        <v>4</v>
      </c>
      <c r="E114" s="287">
        <v>9</v>
      </c>
      <c r="F114" s="284">
        <v>3100000000</v>
      </c>
      <c r="G114" s="284"/>
      <c r="H114" s="45"/>
      <c r="I114" s="224">
        <f>I115</f>
        <v>141.8</v>
      </c>
      <c r="J114" s="224">
        <f>J115</f>
        <v>0</v>
      </c>
      <c r="K114" s="307">
        <f t="shared" si="2"/>
        <v>0</v>
      </c>
    </row>
    <row r="115" spans="1:11" s="10" customFormat="1" ht="26.25" hidden="1">
      <c r="A115" s="69" t="s">
        <v>447</v>
      </c>
      <c r="B115" s="243"/>
      <c r="C115" s="286">
        <v>950</v>
      </c>
      <c r="D115" s="287">
        <v>4</v>
      </c>
      <c r="E115" s="287">
        <v>9</v>
      </c>
      <c r="F115" s="190">
        <v>3105000000</v>
      </c>
      <c r="G115" s="190"/>
      <c r="H115" s="281"/>
      <c r="I115" s="224">
        <f>I116</f>
        <v>141.8</v>
      </c>
      <c r="J115" s="224">
        <f>J116</f>
        <v>0</v>
      </c>
      <c r="K115" s="307">
        <f t="shared" si="2"/>
        <v>0</v>
      </c>
    </row>
    <row r="116" spans="1:11" s="10" customFormat="1" ht="26.25" hidden="1">
      <c r="A116" s="290" t="s">
        <v>102</v>
      </c>
      <c r="B116" s="243"/>
      <c r="C116" s="286">
        <v>950</v>
      </c>
      <c r="D116" s="287">
        <v>4</v>
      </c>
      <c r="E116" s="287">
        <v>9</v>
      </c>
      <c r="F116" s="190">
        <v>3105000000</v>
      </c>
      <c r="G116" s="190">
        <v>200</v>
      </c>
      <c r="H116" s="281"/>
      <c r="I116" s="224">
        <v>141.8</v>
      </c>
      <c r="J116" s="224">
        <v>0</v>
      </c>
      <c r="K116" s="307">
        <f t="shared" si="2"/>
        <v>0</v>
      </c>
    </row>
    <row r="117" spans="1:11" ht="39" hidden="1">
      <c r="A117" s="285" t="s">
        <v>426</v>
      </c>
      <c r="B117" s="285"/>
      <c r="C117" s="286">
        <v>950</v>
      </c>
      <c r="D117" s="287">
        <v>4</v>
      </c>
      <c r="E117" s="287">
        <v>9</v>
      </c>
      <c r="F117" s="288" t="s">
        <v>336</v>
      </c>
      <c r="G117" s="289" t="s">
        <v>338</v>
      </c>
      <c r="H117" s="242"/>
      <c r="I117" s="224">
        <f>I118+I121+I125+I123</f>
        <v>706.9</v>
      </c>
      <c r="J117" s="224">
        <f>J118+J121+J125+J123</f>
        <v>621.1</v>
      </c>
      <c r="K117" s="307">
        <f t="shared" si="2"/>
        <v>87.86249823171595</v>
      </c>
    </row>
    <row r="118" spans="1:11" ht="52.5" hidden="1">
      <c r="A118" s="230" t="s">
        <v>427</v>
      </c>
      <c r="B118" s="230"/>
      <c r="C118" s="231">
        <v>950</v>
      </c>
      <c r="D118" s="232">
        <v>4</v>
      </c>
      <c r="E118" s="232">
        <v>9</v>
      </c>
      <c r="F118" s="233">
        <v>8900500000</v>
      </c>
      <c r="G118" s="234" t="s">
        <v>338</v>
      </c>
      <c r="H118" s="242"/>
      <c r="I118" s="224">
        <f>I119</f>
        <v>350</v>
      </c>
      <c r="J118" s="224">
        <f>J119</f>
        <v>350</v>
      </c>
      <c r="K118" s="307">
        <f t="shared" si="2"/>
        <v>100</v>
      </c>
    </row>
    <row r="119" spans="1:11" ht="52.5" hidden="1">
      <c r="A119" s="277" t="s">
        <v>444</v>
      </c>
      <c r="B119" s="230"/>
      <c r="C119" s="231">
        <v>950</v>
      </c>
      <c r="D119" s="232">
        <v>4</v>
      </c>
      <c r="E119" s="232">
        <v>9</v>
      </c>
      <c r="F119" s="233">
        <v>8900526060</v>
      </c>
      <c r="G119" s="234"/>
      <c r="H119" s="242"/>
      <c r="I119" s="224">
        <f>I120</f>
        <v>350</v>
      </c>
      <c r="J119" s="224">
        <f>J120</f>
        <v>350</v>
      </c>
      <c r="K119" s="307">
        <f t="shared" si="2"/>
        <v>100</v>
      </c>
    </row>
    <row r="120" spans="1:11" ht="12.75" hidden="1">
      <c r="A120" s="278" t="s">
        <v>38</v>
      </c>
      <c r="B120" s="230"/>
      <c r="C120" s="231">
        <v>950</v>
      </c>
      <c r="D120" s="232">
        <v>4</v>
      </c>
      <c r="E120" s="232">
        <v>9</v>
      </c>
      <c r="F120" s="233">
        <v>8900526060</v>
      </c>
      <c r="G120" s="234"/>
      <c r="H120" s="242"/>
      <c r="I120" s="224">
        <v>350</v>
      </c>
      <c r="J120" s="224">
        <v>350</v>
      </c>
      <c r="K120" s="307">
        <f t="shared" si="2"/>
        <v>100</v>
      </c>
    </row>
    <row r="121" spans="1:11" ht="39" hidden="1">
      <c r="A121" s="230" t="s">
        <v>25</v>
      </c>
      <c r="B121" s="230"/>
      <c r="C121" s="231">
        <v>950</v>
      </c>
      <c r="D121" s="232">
        <v>4</v>
      </c>
      <c r="E121" s="232">
        <v>9</v>
      </c>
      <c r="F121" s="233" t="s">
        <v>457</v>
      </c>
      <c r="G121" s="234" t="s">
        <v>338</v>
      </c>
      <c r="H121" s="242">
        <v>200</v>
      </c>
      <c r="I121" s="224">
        <f>I122</f>
        <v>85.8</v>
      </c>
      <c r="J121" s="224">
        <f>J122</f>
        <v>0</v>
      </c>
      <c r="K121" s="307">
        <f t="shared" si="2"/>
        <v>0</v>
      </c>
    </row>
    <row r="122" spans="1:11" ht="26.25" hidden="1">
      <c r="A122" s="230" t="s">
        <v>215</v>
      </c>
      <c r="B122" s="230"/>
      <c r="C122" s="231">
        <v>950</v>
      </c>
      <c r="D122" s="232">
        <v>4</v>
      </c>
      <c r="E122" s="232">
        <v>9</v>
      </c>
      <c r="F122" s="233" t="s">
        <v>457</v>
      </c>
      <c r="G122" s="234" t="s">
        <v>119</v>
      </c>
      <c r="H122" s="45"/>
      <c r="I122" s="50">
        <v>85.8</v>
      </c>
      <c r="J122" s="50">
        <v>0</v>
      </c>
      <c r="K122" s="307">
        <f t="shared" si="2"/>
        <v>0</v>
      </c>
    </row>
    <row r="123" spans="1:11" ht="14.25" customHeight="1" hidden="1">
      <c r="A123" s="230" t="s">
        <v>344</v>
      </c>
      <c r="B123" s="230"/>
      <c r="C123" s="231">
        <v>950</v>
      </c>
      <c r="D123" s="232">
        <v>4</v>
      </c>
      <c r="E123" s="232">
        <v>9</v>
      </c>
      <c r="F123" s="233" t="s">
        <v>548</v>
      </c>
      <c r="G123" s="234" t="s">
        <v>338</v>
      </c>
      <c r="H123" s="45"/>
      <c r="I123" s="51">
        <f>I124</f>
        <v>151.1</v>
      </c>
      <c r="J123" s="51">
        <f>J124</f>
        <v>151.1</v>
      </c>
      <c r="K123" s="307">
        <f t="shared" si="2"/>
        <v>100</v>
      </c>
    </row>
    <row r="124" spans="1:11" ht="26.25" hidden="1">
      <c r="A124" s="230" t="s">
        <v>215</v>
      </c>
      <c r="B124" s="230"/>
      <c r="C124" s="231">
        <v>950</v>
      </c>
      <c r="D124" s="232">
        <v>4</v>
      </c>
      <c r="E124" s="232">
        <v>9</v>
      </c>
      <c r="F124" s="233" t="s">
        <v>548</v>
      </c>
      <c r="G124" s="234" t="s">
        <v>119</v>
      </c>
      <c r="H124" s="45"/>
      <c r="I124" s="50">
        <v>151.1</v>
      </c>
      <c r="J124" s="50">
        <v>151.1</v>
      </c>
      <c r="K124" s="307">
        <f t="shared" si="2"/>
        <v>100</v>
      </c>
    </row>
    <row r="125" spans="1:11" ht="66" hidden="1">
      <c r="A125" s="236" t="s">
        <v>218</v>
      </c>
      <c r="B125" s="230"/>
      <c r="C125" s="231">
        <v>950</v>
      </c>
      <c r="D125" s="232">
        <v>4</v>
      </c>
      <c r="E125" s="232">
        <v>9</v>
      </c>
      <c r="F125" s="233" t="s">
        <v>549</v>
      </c>
      <c r="G125" s="234"/>
      <c r="H125" s="45"/>
      <c r="I125" s="50">
        <f>I126</f>
        <v>120</v>
      </c>
      <c r="J125" s="50">
        <f>J126</f>
        <v>120</v>
      </c>
      <c r="K125" s="307">
        <f t="shared" si="2"/>
        <v>100</v>
      </c>
    </row>
    <row r="126" spans="1:11" ht="26.25" hidden="1">
      <c r="A126" s="230" t="s">
        <v>215</v>
      </c>
      <c r="B126" s="230"/>
      <c r="C126" s="231">
        <v>950</v>
      </c>
      <c r="D126" s="232">
        <v>4</v>
      </c>
      <c r="E126" s="232">
        <v>9</v>
      </c>
      <c r="F126" s="233" t="s">
        <v>549</v>
      </c>
      <c r="G126" s="234">
        <v>200</v>
      </c>
      <c r="H126" s="45"/>
      <c r="I126" s="50">
        <v>120</v>
      </c>
      <c r="J126" s="50">
        <v>120</v>
      </c>
      <c r="K126" s="307">
        <f t="shared" si="2"/>
        <v>100</v>
      </c>
    </row>
    <row r="127" spans="1:11" s="10" customFormat="1" ht="12.75">
      <c r="A127" s="222" t="s">
        <v>22</v>
      </c>
      <c r="B127" s="222"/>
      <c r="C127" s="45" t="s">
        <v>152</v>
      </c>
      <c r="D127" s="45" t="s">
        <v>126</v>
      </c>
      <c r="E127" s="45" t="s">
        <v>150</v>
      </c>
      <c r="F127" s="45"/>
      <c r="G127" s="45"/>
      <c r="H127" s="42"/>
      <c r="I127" s="225">
        <v>60.2</v>
      </c>
      <c r="J127" s="225">
        <v>60.2</v>
      </c>
      <c r="K127" s="307">
        <f t="shared" si="2"/>
        <v>100</v>
      </c>
    </row>
    <row r="128" spans="1:11" ht="26.25" hidden="1">
      <c r="A128" s="222" t="s">
        <v>66</v>
      </c>
      <c r="B128" s="222"/>
      <c r="C128" s="45" t="s">
        <v>152</v>
      </c>
      <c r="D128" s="45" t="s">
        <v>126</v>
      </c>
      <c r="E128" s="45" t="s">
        <v>150</v>
      </c>
      <c r="F128" s="45" t="s">
        <v>314</v>
      </c>
      <c r="G128" s="45"/>
      <c r="H128" s="42"/>
      <c r="I128" s="225">
        <f>I129+I135+I139</f>
        <v>117.9</v>
      </c>
      <c r="J128" s="225">
        <f>J129+J135+J139</f>
        <v>117.9</v>
      </c>
      <c r="K128" s="307">
        <f t="shared" si="2"/>
        <v>100</v>
      </c>
    </row>
    <row r="129" spans="1:11" ht="12.75" hidden="1">
      <c r="A129" s="223" t="s">
        <v>67</v>
      </c>
      <c r="B129" s="223"/>
      <c r="C129" s="46" t="s">
        <v>152</v>
      </c>
      <c r="D129" s="46" t="s">
        <v>126</v>
      </c>
      <c r="E129" s="46" t="s">
        <v>150</v>
      </c>
      <c r="F129" s="46" t="s">
        <v>315</v>
      </c>
      <c r="G129" s="46"/>
      <c r="H129" s="242"/>
      <c r="I129" s="224">
        <f>I131+I133</f>
        <v>10</v>
      </c>
      <c r="J129" s="224">
        <f>J131+J133</f>
        <v>10</v>
      </c>
      <c r="K129" s="307">
        <f t="shared" si="2"/>
        <v>100</v>
      </c>
    </row>
    <row r="130" spans="1:11" ht="12.75" hidden="1">
      <c r="A130" s="223" t="s">
        <v>67</v>
      </c>
      <c r="B130" s="223"/>
      <c r="C130" s="46" t="s">
        <v>152</v>
      </c>
      <c r="D130" s="46" t="s">
        <v>126</v>
      </c>
      <c r="E130" s="46" t="s">
        <v>150</v>
      </c>
      <c r="F130" s="46" t="s">
        <v>315</v>
      </c>
      <c r="G130" s="46"/>
      <c r="H130" s="242"/>
      <c r="I130" s="224">
        <f>I131</f>
        <v>10</v>
      </c>
      <c r="J130" s="224">
        <f>J131</f>
        <v>10</v>
      </c>
      <c r="K130" s="307">
        <f t="shared" si="2"/>
        <v>100</v>
      </c>
    </row>
    <row r="131" spans="1:11" ht="26.25" hidden="1">
      <c r="A131" s="230" t="s">
        <v>215</v>
      </c>
      <c r="B131" s="223"/>
      <c r="C131" s="46" t="s">
        <v>152</v>
      </c>
      <c r="D131" s="46" t="s">
        <v>126</v>
      </c>
      <c r="E131" s="46" t="s">
        <v>150</v>
      </c>
      <c r="F131" s="46" t="s">
        <v>315</v>
      </c>
      <c r="G131" s="46" t="s">
        <v>119</v>
      </c>
      <c r="H131" s="242"/>
      <c r="I131" s="224">
        <v>10</v>
      </c>
      <c r="J131" s="224">
        <v>10</v>
      </c>
      <c r="K131" s="307">
        <f t="shared" si="2"/>
        <v>100</v>
      </c>
    </row>
    <row r="132" spans="1:11" ht="12.75" hidden="1">
      <c r="A132" s="223"/>
      <c r="B132" s="223"/>
      <c r="C132" s="46" t="s">
        <v>152</v>
      </c>
      <c r="D132" s="46"/>
      <c r="E132" s="46"/>
      <c r="F132" s="46"/>
      <c r="G132" s="46"/>
      <c r="H132" s="242"/>
      <c r="I132" s="224"/>
      <c r="J132" s="224"/>
      <c r="K132" s="307" t="e">
        <f t="shared" si="2"/>
        <v>#DIV/0!</v>
      </c>
    </row>
    <row r="133" spans="1:11" ht="69" customHeight="1" hidden="1">
      <c r="A133" s="205" t="s">
        <v>439</v>
      </c>
      <c r="B133" s="223"/>
      <c r="C133" s="46" t="s">
        <v>152</v>
      </c>
      <c r="D133" s="46" t="s">
        <v>126</v>
      </c>
      <c r="E133" s="46" t="s">
        <v>150</v>
      </c>
      <c r="F133" s="46" t="s">
        <v>440</v>
      </c>
      <c r="G133" s="46"/>
      <c r="H133" s="242"/>
      <c r="I133" s="224">
        <f>I134</f>
        <v>0</v>
      </c>
      <c r="J133" s="224">
        <f>J134</f>
        <v>0</v>
      </c>
      <c r="K133" s="307" t="e">
        <f t="shared" si="2"/>
        <v>#DIV/0!</v>
      </c>
    </row>
    <row r="134" spans="1:11" ht="26.25" hidden="1">
      <c r="A134" s="223" t="s">
        <v>215</v>
      </c>
      <c r="B134" s="223"/>
      <c r="C134" s="46" t="s">
        <v>152</v>
      </c>
      <c r="D134" s="46" t="s">
        <v>126</v>
      </c>
      <c r="E134" s="46" t="s">
        <v>150</v>
      </c>
      <c r="F134" s="46" t="s">
        <v>440</v>
      </c>
      <c r="G134" s="46" t="s">
        <v>119</v>
      </c>
      <c r="H134" s="242"/>
      <c r="I134" s="224">
        <v>0</v>
      </c>
      <c r="J134" s="224">
        <v>0</v>
      </c>
      <c r="K134" s="307" t="e">
        <f t="shared" si="2"/>
        <v>#DIV/0!</v>
      </c>
    </row>
    <row r="135" spans="1:11" ht="12.75" hidden="1">
      <c r="A135" s="223" t="s">
        <v>196</v>
      </c>
      <c r="B135" s="223"/>
      <c r="C135" s="46" t="s">
        <v>152</v>
      </c>
      <c r="D135" s="46" t="s">
        <v>126</v>
      </c>
      <c r="E135" s="46" t="s">
        <v>150</v>
      </c>
      <c r="F135" s="46" t="s">
        <v>316</v>
      </c>
      <c r="G135" s="46"/>
      <c r="H135" s="242"/>
      <c r="I135" s="224">
        <f>I136</f>
        <v>107.9</v>
      </c>
      <c r="J135" s="224">
        <f>J136</f>
        <v>107.9</v>
      </c>
      <c r="K135" s="307">
        <f t="shared" si="2"/>
        <v>100</v>
      </c>
    </row>
    <row r="136" spans="1:11" ht="53.25" customHeight="1" hidden="1">
      <c r="A136" s="223" t="s">
        <v>83</v>
      </c>
      <c r="B136" s="223"/>
      <c r="C136" s="46" t="s">
        <v>152</v>
      </c>
      <c r="D136" s="46" t="s">
        <v>126</v>
      </c>
      <c r="E136" s="46" t="s">
        <v>150</v>
      </c>
      <c r="F136" s="46" t="s">
        <v>197</v>
      </c>
      <c r="G136" s="46"/>
      <c r="H136" s="242"/>
      <c r="I136" s="224">
        <f>I137</f>
        <v>107.9</v>
      </c>
      <c r="J136" s="224">
        <f>J137</f>
        <v>107.9</v>
      </c>
      <c r="K136" s="307">
        <f t="shared" si="2"/>
        <v>100</v>
      </c>
    </row>
    <row r="137" spans="1:11" ht="28.5" customHeight="1" hidden="1">
      <c r="A137" s="223" t="s">
        <v>102</v>
      </c>
      <c r="B137" s="223"/>
      <c r="C137" s="46" t="s">
        <v>152</v>
      </c>
      <c r="D137" s="46" t="s">
        <v>126</v>
      </c>
      <c r="E137" s="46" t="s">
        <v>150</v>
      </c>
      <c r="F137" s="46" t="s">
        <v>197</v>
      </c>
      <c r="G137" s="46" t="s">
        <v>119</v>
      </c>
      <c r="H137" s="242"/>
      <c r="I137" s="224">
        <v>107.9</v>
      </c>
      <c r="J137" s="224">
        <v>107.9</v>
      </c>
      <c r="K137" s="307">
        <f t="shared" si="2"/>
        <v>100</v>
      </c>
    </row>
    <row r="138" spans="1:11" ht="19.5" customHeight="1" hidden="1">
      <c r="A138" s="223" t="s">
        <v>196</v>
      </c>
      <c r="B138" s="223"/>
      <c r="C138" s="46" t="s">
        <v>152</v>
      </c>
      <c r="D138" s="46" t="s">
        <v>126</v>
      </c>
      <c r="E138" s="46" t="s">
        <v>150</v>
      </c>
      <c r="F138" s="46" t="s">
        <v>316</v>
      </c>
      <c r="G138" s="46"/>
      <c r="H138" s="242">
        <v>200</v>
      </c>
      <c r="I138" s="224">
        <f>I139</f>
        <v>0</v>
      </c>
      <c r="J138" s="224">
        <f>J139</f>
        <v>0</v>
      </c>
      <c r="K138" s="307" t="e">
        <f t="shared" si="2"/>
        <v>#DIV/0!</v>
      </c>
    </row>
    <row r="139" spans="1:11" ht="26.25" hidden="1">
      <c r="A139" s="223" t="s">
        <v>102</v>
      </c>
      <c r="B139" s="223"/>
      <c r="C139" s="46" t="s">
        <v>152</v>
      </c>
      <c r="D139" s="46" t="s">
        <v>126</v>
      </c>
      <c r="E139" s="46" t="s">
        <v>150</v>
      </c>
      <c r="F139" s="46" t="s">
        <v>316</v>
      </c>
      <c r="G139" s="46" t="s">
        <v>119</v>
      </c>
      <c r="H139" s="242">
        <v>220</v>
      </c>
      <c r="I139" s="227"/>
      <c r="J139" s="227"/>
      <c r="K139" s="307" t="e">
        <f t="shared" si="2"/>
        <v>#DIV/0!</v>
      </c>
    </row>
    <row r="140" spans="1:11" s="10" customFormat="1" ht="15" customHeight="1">
      <c r="A140" s="43" t="s">
        <v>406</v>
      </c>
      <c r="B140" s="43"/>
      <c r="C140" s="45" t="s">
        <v>152</v>
      </c>
      <c r="D140" s="45" t="s">
        <v>155</v>
      </c>
      <c r="E140" s="45"/>
      <c r="F140" s="45"/>
      <c r="G140" s="45"/>
      <c r="H140" s="42"/>
      <c r="I140" s="225">
        <f>I141+I145+I168</f>
        <v>3309.4</v>
      </c>
      <c r="J140" s="225">
        <f>J141+J145+J168</f>
        <v>3193.9</v>
      </c>
      <c r="K140" s="307">
        <f t="shared" si="2"/>
        <v>96.50994137910195</v>
      </c>
    </row>
    <row r="141" spans="1:11" ht="13.5" hidden="1">
      <c r="A141" s="222" t="s">
        <v>156</v>
      </c>
      <c r="B141" s="246"/>
      <c r="C141" s="45" t="s">
        <v>152</v>
      </c>
      <c r="D141" s="45" t="s">
        <v>155</v>
      </c>
      <c r="E141" s="45" t="s">
        <v>115</v>
      </c>
      <c r="F141" s="45"/>
      <c r="G141" s="45"/>
      <c r="H141" s="42"/>
      <c r="I141" s="225">
        <f aca="true" t="shared" si="4" ref="I141:J143">I142</f>
        <v>0</v>
      </c>
      <c r="J141" s="225">
        <f t="shared" si="4"/>
        <v>0</v>
      </c>
      <c r="K141" s="307" t="e">
        <f t="shared" si="2"/>
        <v>#DIV/0!</v>
      </c>
    </row>
    <row r="142" spans="1:11" ht="13.5" hidden="1">
      <c r="A142" s="43" t="s">
        <v>406</v>
      </c>
      <c r="B142" s="246"/>
      <c r="C142" s="45" t="s">
        <v>152</v>
      </c>
      <c r="D142" s="45" t="s">
        <v>155</v>
      </c>
      <c r="E142" s="45" t="s">
        <v>115</v>
      </c>
      <c r="F142" s="46" t="s">
        <v>317</v>
      </c>
      <c r="G142" s="45"/>
      <c r="H142" s="42"/>
      <c r="I142" s="225">
        <f t="shared" si="4"/>
        <v>0</v>
      </c>
      <c r="J142" s="225">
        <f t="shared" si="4"/>
        <v>0</v>
      </c>
      <c r="K142" s="307" t="e">
        <f t="shared" si="2"/>
        <v>#DIV/0!</v>
      </c>
    </row>
    <row r="143" spans="1:11" ht="20.25" customHeight="1" hidden="1">
      <c r="A143" s="223" t="s">
        <v>220</v>
      </c>
      <c r="B143" s="230"/>
      <c r="C143" s="46" t="s">
        <v>152</v>
      </c>
      <c r="D143" s="46" t="s">
        <v>155</v>
      </c>
      <c r="E143" s="46" t="s">
        <v>115</v>
      </c>
      <c r="F143" s="46" t="s">
        <v>221</v>
      </c>
      <c r="G143" s="46"/>
      <c r="H143" s="42"/>
      <c r="I143" s="235">
        <f t="shared" si="4"/>
        <v>0</v>
      </c>
      <c r="J143" s="235">
        <f t="shared" si="4"/>
        <v>0</v>
      </c>
      <c r="K143" s="307" t="e">
        <f t="shared" si="2"/>
        <v>#DIV/0!</v>
      </c>
    </row>
    <row r="144" spans="1:11" ht="39.75" customHeight="1" hidden="1">
      <c r="A144" s="223" t="s">
        <v>215</v>
      </c>
      <c r="B144" s="230"/>
      <c r="C144" s="46" t="s">
        <v>152</v>
      </c>
      <c r="D144" s="46" t="s">
        <v>155</v>
      </c>
      <c r="E144" s="46" t="s">
        <v>115</v>
      </c>
      <c r="F144" s="46" t="s">
        <v>221</v>
      </c>
      <c r="G144" s="46" t="s">
        <v>119</v>
      </c>
      <c r="H144" s="42"/>
      <c r="I144" s="235">
        <v>0</v>
      </c>
      <c r="J144" s="235">
        <v>0</v>
      </c>
      <c r="K144" s="307" t="e">
        <f t="shared" si="2"/>
        <v>#DIV/0!</v>
      </c>
    </row>
    <row r="145" spans="1:11" s="10" customFormat="1" ht="12.75">
      <c r="A145" s="222" t="s">
        <v>158</v>
      </c>
      <c r="B145" s="222"/>
      <c r="C145" s="45" t="s">
        <v>152</v>
      </c>
      <c r="D145" s="45" t="s">
        <v>155</v>
      </c>
      <c r="E145" s="45" t="s">
        <v>116</v>
      </c>
      <c r="F145" s="45"/>
      <c r="G145" s="45"/>
      <c r="H145" s="42"/>
      <c r="I145" s="225">
        <v>509.8</v>
      </c>
      <c r="J145" s="225">
        <v>396.6</v>
      </c>
      <c r="K145" s="307">
        <f t="shared" si="2"/>
        <v>77.795213809337</v>
      </c>
    </row>
    <row r="146" spans="1:11" s="10" customFormat="1" ht="12.75" hidden="1">
      <c r="A146" s="223" t="s">
        <v>98</v>
      </c>
      <c r="B146" s="222"/>
      <c r="C146" s="231">
        <v>950</v>
      </c>
      <c r="D146" s="232">
        <v>5</v>
      </c>
      <c r="E146" s="232">
        <v>2</v>
      </c>
      <c r="F146" s="247">
        <v>3500000000</v>
      </c>
      <c r="G146" s="248"/>
      <c r="H146" s="42"/>
      <c r="I146" s="225">
        <f>I147</f>
        <v>508.9</v>
      </c>
      <c r="J146" s="225">
        <f>J147</f>
        <v>466.6</v>
      </c>
      <c r="K146" s="307">
        <f t="shared" si="2"/>
        <v>91.68795441147573</v>
      </c>
    </row>
    <row r="147" spans="1:11" s="10" customFormat="1" ht="12.75" hidden="1">
      <c r="A147" s="223" t="s">
        <v>99</v>
      </c>
      <c r="B147" s="222"/>
      <c r="C147" s="231">
        <v>950</v>
      </c>
      <c r="D147" s="232">
        <v>5</v>
      </c>
      <c r="E147" s="232">
        <v>2</v>
      </c>
      <c r="F147" s="247">
        <v>3504900000</v>
      </c>
      <c r="G147" s="248"/>
      <c r="H147" s="42"/>
      <c r="I147" s="225">
        <f>I148+I149+I152</f>
        <v>508.9</v>
      </c>
      <c r="J147" s="225">
        <f>J148+J149+J152</f>
        <v>466.6</v>
      </c>
      <c r="K147" s="307">
        <f t="shared" si="2"/>
        <v>91.68795441147573</v>
      </c>
    </row>
    <row r="148" spans="1:11" s="10" customFormat="1" ht="26.25" hidden="1">
      <c r="A148" s="223" t="s">
        <v>215</v>
      </c>
      <c r="B148" s="222"/>
      <c r="C148" s="231">
        <v>950</v>
      </c>
      <c r="D148" s="232">
        <v>5</v>
      </c>
      <c r="E148" s="232">
        <v>2</v>
      </c>
      <c r="F148" s="247">
        <v>3504900000</v>
      </c>
      <c r="G148" s="247">
        <v>200</v>
      </c>
      <c r="H148" s="42"/>
      <c r="I148" s="225">
        <v>508.9</v>
      </c>
      <c r="J148" s="225">
        <v>466.6</v>
      </c>
      <c r="K148" s="307">
        <f t="shared" si="2"/>
        <v>91.68795441147573</v>
      </c>
    </row>
    <row r="149" spans="1:11" s="10" customFormat="1" ht="37.5" customHeight="1" hidden="1">
      <c r="A149" s="295" t="s">
        <v>458</v>
      </c>
      <c r="B149" s="296"/>
      <c r="C149" s="231">
        <v>950</v>
      </c>
      <c r="D149" s="232">
        <v>5</v>
      </c>
      <c r="E149" s="232">
        <v>2</v>
      </c>
      <c r="F149" s="46" t="s">
        <v>449</v>
      </c>
      <c r="G149" s="234" t="s">
        <v>338</v>
      </c>
      <c r="H149" s="42"/>
      <c r="I149" s="225">
        <f>I150</f>
        <v>0</v>
      </c>
      <c r="J149" s="225">
        <f>J150</f>
        <v>0</v>
      </c>
      <c r="K149" s="307" t="e">
        <f t="shared" si="2"/>
        <v>#DIV/0!</v>
      </c>
    </row>
    <row r="150" spans="1:11" s="10" customFormat="1" ht="26.25" hidden="1">
      <c r="A150" s="223" t="s">
        <v>215</v>
      </c>
      <c r="B150" s="230"/>
      <c r="C150" s="231">
        <v>950</v>
      </c>
      <c r="D150" s="232">
        <v>5</v>
      </c>
      <c r="E150" s="232">
        <v>2</v>
      </c>
      <c r="F150" s="46" t="s">
        <v>449</v>
      </c>
      <c r="G150" s="234">
        <v>200</v>
      </c>
      <c r="H150" s="45"/>
      <c r="I150" s="50">
        <v>0</v>
      </c>
      <c r="J150" s="50">
        <v>0</v>
      </c>
      <c r="K150" s="307" t="e">
        <f t="shared" si="2"/>
        <v>#DIV/0!</v>
      </c>
    </row>
    <row r="151" spans="1:11" s="10" customFormat="1" ht="27.75" customHeight="1" hidden="1">
      <c r="A151" s="223" t="s">
        <v>459</v>
      </c>
      <c r="B151" s="296"/>
      <c r="C151" s="231">
        <v>950</v>
      </c>
      <c r="D151" s="232">
        <v>5</v>
      </c>
      <c r="E151" s="232">
        <v>2</v>
      </c>
      <c r="F151" s="46" t="s">
        <v>443</v>
      </c>
      <c r="G151" s="234" t="s">
        <v>338</v>
      </c>
      <c r="H151" s="45"/>
      <c r="I151" s="50">
        <f>I152</f>
        <v>0</v>
      </c>
      <c r="J151" s="50">
        <f>J152</f>
        <v>0</v>
      </c>
      <c r="K151" s="307" t="e">
        <f aca="true" t="shared" si="5" ref="K151:K214">J151*100/I151</f>
        <v>#DIV/0!</v>
      </c>
    </row>
    <row r="152" spans="1:11" s="10" customFormat="1" ht="31.5" customHeight="1" hidden="1">
      <c r="A152" s="223" t="s">
        <v>215</v>
      </c>
      <c r="B152" s="230"/>
      <c r="C152" s="231">
        <v>950</v>
      </c>
      <c r="D152" s="232">
        <v>5</v>
      </c>
      <c r="E152" s="232">
        <v>2</v>
      </c>
      <c r="F152" s="46" t="s">
        <v>443</v>
      </c>
      <c r="G152" s="234">
        <v>200</v>
      </c>
      <c r="H152" s="46"/>
      <c r="I152" s="227">
        <v>0</v>
      </c>
      <c r="J152" s="227">
        <v>0</v>
      </c>
      <c r="K152" s="307" t="e">
        <f t="shared" si="5"/>
        <v>#DIV/0!</v>
      </c>
    </row>
    <row r="153" spans="1:11" ht="24" customHeight="1" hidden="1">
      <c r="A153" s="223" t="s">
        <v>215</v>
      </c>
      <c r="B153" s="230"/>
      <c r="C153" s="231">
        <v>950</v>
      </c>
      <c r="D153" s="232">
        <v>5</v>
      </c>
      <c r="E153" s="232">
        <v>2</v>
      </c>
      <c r="F153" s="46" t="s">
        <v>449</v>
      </c>
      <c r="G153" s="234">
        <v>200</v>
      </c>
      <c r="H153" s="45"/>
      <c r="I153" s="50">
        <v>0</v>
      </c>
      <c r="J153" s="50">
        <v>0</v>
      </c>
      <c r="K153" s="307" t="e">
        <f t="shared" si="5"/>
        <v>#DIV/0!</v>
      </c>
    </row>
    <row r="154" spans="1:11" ht="26.25" hidden="1">
      <c r="A154" s="223" t="s">
        <v>215</v>
      </c>
      <c r="B154" s="230"/>
      <c r="C154" s="231">
        <v>950</v>
      </c>
      <c r="D154" s="232">
        <v>5</v>
      </c>
      <c r="E154" s="232">
        <v>2</v>
      </c>
      <c r="F154" s="46" t="s">
        <v>449</v>
      </c>
      <c r="G154" s="234">
        <v>200</v>
      </c>
      <c r="H154" s="46"/>
      <c r="I154" s="227">
        <v>0</v>
      </c>
      <c r="J154" s="227">
        <v>0</v>
      </c>
      <c r="K154" s="307" t="e">
        <f t="shared" si="5"/>
        <v>#DIV/0!</v>
      </c>
    </row>
    <row r="155" spans="1:11" ht="12.75" hidden="1">
      <c r="A155" s="230" t="s">
        <v>345</v>
      </c>
      <c r="B155" s="230"/>
      <c r="C155" s="231">
        <v>950</v>
      </c>
      <c r="D155" s="232">
        <v>5</v>
      </c>
      <c r="E155" s="232">
        <v>2</v>
      </c>
      <c r="F155" s="233">
        <v>8801000001</v>
      </c>
      <c r="G155" s="234" t="s">
        <v>338</v>
      </c>
      <c r="H155" s="45"/>
      <c r="I155" s="50">
        <f>I156</f>
        <v>0</v>
      </c>
      <c r="J155" s="50">
        <f>J156</f>
        <v>0</v>
      </c>
      <c r="K155" s="307" t="e">
        <f t="shared" si="5"/>
        <v>#DIV/0!</v>
      </c>
    </row>
    <row r="156" spans="1:11" ht="26.25" hidden="1">
      <c r="A156" s="230" t="s">
        <v>215</v>
      </c>
      <c r="B156" s="230"/>
      <c r="C156" s="231">
        <v>950</v>
      </c>
      <c r="D156" s="232">
        <v>5</v>
      </c>
      <c r="E156" s="232">
        <v>2</v>
      </c>
      <c r="F156" s="233">
        <v>8801000001</v>
      </c>
      <c r="G156" s="234" t="s">
        <v>119</v>
      </c>
      <c r="H156" s="45"/>
      <c r="I156" s="50">
        <v>0</v>
      </c>
      <c r="J156" s="50">
        <v>0</v>
      </c>
      <c r="K156" s="307" t="e">
        <f t="shared" si="5"/>
        <v>#DIV/0!</v>
      </c>
    </row>
    <row r="157" spans="1:11" s="219" customFormat="1" ht="39" hidden="1">
      <c r="A157" s="238" t="s">
        <v>265</v>
      </c>
      <c r="B157" s="230"/>
      <c r="C157" s="231">
        <v>950</v>
      </c>
      <c r="D157" s="232">
        <v>5</v>
      </c>
      <c r="E157" s="232">
        <v>2</v>
      </c>
      <c r="F157" s="221">
        <v>8500000000</v>
      </c>
      <c r="G157" s="234"/>
      <c r="H157" s="45"/>
      <c r="I157" s="50">
        <f aca="true" t="shared" si="6" ref="I157:J159">I158</f>
        <v>0</v>
      </c>
      <c r="J157" s="50">
        <f t="shared" si="6"/>
        <v>0</v>
      </c>
      <c r="K157" s="307" t="e">
        <f t="shared" si="5"/>
        <v>#DIV/0!</v>
      </c>
    </row>
    <row r="158" spans="1:11" s="219" customFormat="1" ht="78.75" hidden="1">
      <c r="A158" s="220" t="s">
        <v>266</v>
      </c>
      <c r="B158" s="230"/>
      <c r="C158" s="231">
        <v>950</v>
      </c>
      <c r="D158" s="232">
        <v>5</v>
      </c>
      <c r="E158" s="232">
        <v>2</v>
      </c>
      <c r="F158" s="68">
        <v>8501000000</v>
      </c>
      <c r="G158" s="234"/>
      <c r="H158" s="45"/>
      <c r="I158" s="50">
        <f t="shared" si="6"/>
        <v>0</v>
      </c>
      <c r="J158" s="50">
        <f t="shared" si="6"/>
        <v>0</v>
      </c>
      <c r="K158" s="307" t="e">
        <f t="shared" si="5"/>
        <v>#DIV/0!</v>
      </c>
    </row>
    <row r="159" spans="1:11" s="219" customFormat="1" ht="26.25" hidden="1">
      <c r="A159" s="220" t="s">
        <v>267</v>
      </c>
      <c r="B159" s="230"/>
      <c r="C159" s="231">
        <v>950</v>
      </c>
      <c r="D159" s="232">
        <v>5</v>
      </c>
      <c r="E159" s="232">
        <v>2</v>
      </c>
      <c r="F159" s="68">
        <v>8501000001</v>
      </c>
      <c r="G159" s="234"/>
      <c r="H159" s="45"/>
      <c r="I159" s="50">
        <f t="shared" si="6"/>
        <v>0</v>
      </c>
      <c r="J159" s="50">
        <f t="shared" si="6"/>
        <v>0</v>
      </c>
      <c r="K159" s="307" t="e">
        <f t="shared" si="5"/>
        <v>#DIV/0!</v>
      </c>
    </row>
    <row r="160" spans="1:11" s="219" customFormat="1" ht="26.25" hidden="1">
      <c r="A160" s="230" t="s">
        <v>215</v>
      </c>
      <c r="B160" s="230"/>
      <c r="C160" s="231">
        <v>950</v>
      </c>
      <c r="D160" s="232">
        <v>5</v>
      </c>
      <c r="E160" s="232">
        <v>2</v>
      </c>
      <c r="F160" s="68">
        <v>8501000001</v>
      </c>
      <c r="G160" s="234">
        <v>200</v>
      </c>
      <c r="H160" s="45"/>
      <c r="I160" s="50">
        <v>0</v>
      </c>
      <c r="J160" s="50">
        <v>0</v>
      </c>
      <c r="K160" s="307" t="e">
        <f t="shared" si="5"/>
        <v>#DIV/0!</v>
      </c>
    </row>
    <row r="161" spans="1:11" ht="12.75" hidden="1">
      <c r="A161" s="230"/>
      <c r="B161" s="230"/>
      <c r="C161" s="231"/>
      <c r="D161" s="232"/>
      <c r="E161" s="232"/>
      <c r="F161" s="233"/>
      <c r="G161" s="234"/>
      <c r="H161" s="45"/>
      <c r="I161" s="50"/>
      <c r="J161" s="50"/>
      <c r="K161" s="307" t="e">
        <f t="shared" si="5"/>
        <v>#DIV/0!</v>
      </c>
    </row>
    <row r="162" spans="1:11" ht="12.75" hidden="1">
      <c r="A162" s="230"/>
      <c r="B162" s="230"/>
      <c r="C162" s="231"/>
      <c r="D162" s="232"/>
      <c r="E162" s="232"/>
      <c r="F162" s="233"/>
      <c r="G162" s="234"/>
      <c r="H162" s="45"/>
      <c r="I162" s="50"/>
      <c r="J162" s="50"/>
      <c r="K162" s="307" t="e">
        <f t="shared" si="5"/>
        <v>#DIV/0!</v>
      </c>
    </row>
    <row r="163" spans="1:11" ht="12.75" hidden="1">
      <c r="A163" s="230"/>
      <c r="B163" s="230"/>
      <c r="C163" s="231"/>
      <c r="D163" s="232"/>
      <c r="E163" s="232"/>
      <c r="F163" s="233"/>
      <c r="G163" s="234"/>
      <c r="H163" s="45"/>
      <c r="I163" s="50"/>
      <c r="J163" s="50"/>
      <c r="K163" s="307" t="e">
        <f t="shared" si="5"/>
        <v>#DIV/0!</v>
      </c>
    </row>
    <row r="164" spans="1:11" ht="12.75" hidden="1">
      <c r="A164" s="230"/>
      <c r="B164" s="230"/>
      <c r="C164" s="231"/>
      <c r="D164" s="232"/>
      <c r="E164" s="232"/>
      <c r="F164" s="233"/>
      <c r="G164" s="234"/>
      <c r="H164" s="45"/>
      <c r="I164" s="50"/>
      <c r="J164" s="50"/>
      <c r="K164" s="307" t="e">
        <f t="shared" si="5"/>
        <v>#DIV/0!</v>
      </c>
    </row>
    <row r="165" spans="1:11" ht="12.75" hidden="1">
      <c r="A165" s="230"/>
      <c r="B165" s="230"/>
      <c r="C165" s="231"/>
      <c r="D165" s="232"/>
      <c r="E165" s="232"/>
      <c r="F165" s="233"/>
      <c r="G165" s="234"/>
      <c r="H165" s="45"/>
      <c r="I165" s="50"/>
      <c r="J165" s="50"/>
      <c r="K165" s="307" t="e">
        <f t="shared" si="5"/>
        <v>#DIV/0!</v>
      </c>
    </row>
    <row r="166" spans="1:11" ht="12.75" hidden="1">
      <c r="A166" s="230"/>
      <c r="B166" s="230"/>
      <c r="C166" s="231"/>
      <c r="D166" s="232"/>
      <c r="E166" s="232"/>
      <c r="F166" s="233"/>
      <c r="G166" s="234"/>
      <c r="H166" s="45"/>
      <c r="I166" s="50"/>
      <c r="J166" s="50"/>
      <c r="K166" s="307" t="e">
        <f t="shared" si="5"/>
        <v>#DIV/0!</v>
      </c>
    </row>
    <row r="167" spans="1:11" ht="12.75" hidden="1">
      <c r="A167" s="230"/>
      <c r="B167" s="230"/>
      <c r="C167" s="231"/>
      <c r="D167" s="232"/>
      <c r="E167" s="232"/>
      <c r="F167" s="233"/>
      <c r="G167" s="234"/>
      <c r="H167" s="45"/>
      <c r="I167" s="50"/>
      <c r="J167" s="50"/>
      <c r="K167" s="307" t="e">
        <f t="shared" si="5"/>
        <v>#DIV/0!</v>
      </c>
    </row>
    <row r="168" spans="1:11" s="10" customFormat="1" ht="12.75">
      <c r="A168" s="222" t="s">
        <v>159</v>
      </c>
      <c r="B168" s="222"/>
      <c r="C168" s="45" t="s">
        <v>152</v>
      </c>
      <c r="D168" s="45" t="s">
        <v>155</v>
      </c>
      <c r="E168" s="45" t="s">
        <v>125</v>
      </c>
      <c r="F168" s="45"/>
      <c r="G168" s="45"/>
      <c r="H168" s="42"/>
      <c r="I168" s="225">
        <v>2799.6</v>
      </c>
      <c r="J168" s="225">
        <v>2797.3</v>
      </c>
      <c r="K168" s="307">
        <f t="shared" si="5"/>
        <v>99.91784540648665</v>
      </c>
    </row>
    <row r="169" spans="1:11" s="10" customFormat="1" ht="12.75" hidden="1">
      <c r="A169" s="43" t="s">
        <v>406</v>
      </c>
      <c r="B169" s="43"/>
      <c r="C169" s="45" t="s">
        <v>152</v>
      </c>
      <c r="D169" s="45" t="s">
        <v>155</v>
      </c>
      <c r="E169" s="45" t="s">
        <v>125</v>
      </c>
      <c r="F169" s="46" t="s">
        <v>317</v>
      </c>
      <c r="G169" s="45"/>
      <c r="H169" s="42"/>
      <c r="I169" s="225">
        <f>I170</f>
        <v>816.2</v>
      </c>
      <c r="J169" s="225">
        <f>J170</f>
        <v>792</v>
      </c>
      <c r="K169" s="307">
        <f t="shared" si="5"/>
        <v>97.03504043126684</v>
      </c>
    </row>
    <row r="170" spans="1:11" ht="12.75" hidden="1">
      <c r="A170" s="44" t="s">
        <v>159</v>
      </c>
      <c r="B170" s="44"/>
      <c r="C170" s="46" t="s">
        <v>152</v>
      </c>
      <c r="D170" s="46" t="s">
        <v>155</v>
      </c>
      <c r="E170" s="46" t="s">
        <v>125</v>
      </c>
      <c r="F170" s="46" t="s">
        <v>318</v>
      </c>
      <c r="G170" s="46"/>
      <c r="H170" s="46"/>
      <c r="I170" s="224">
        <f>I171+I173+I175+I177</f>
        <v>816.2</v>
      </c>
      <c r="J170" s="224">
        <f>J171+J173+J175+J177</f>
        <v>792</v>
      </c>
      <c r="K170" s="307">
        <f t="shared" si="5"/>
        <v>97.03504043126684</v>
      </c>
    </row>
    <row r="171" spans="1:11" ht="12.75" hidden="1">
      <c r="A171" s="222" t="s">
        <v>160</v>
      </c>
      <c r="B171" s="222"/>
      <c r="C171" s="45" t="s">
        <v>152</v>
      </c>
      <c r="D171" s="45" t="s">
        <v>155</v>
      </c>
      <c r="E171" s="45" t="s">
        <v>125</v>
      </c>
      <c r="F171" s="45" t="s">
        <v>400</v>
      </c>
      <c r="G171" s="46"/>
      <c r="H171" s="242"/>
      <c r="I171" s="224">
        <f>I172</f>
        <v>177.8</v>
      </c>
      <c r="J171" s="224">
        <f>J172</f>
        <v>158.2</v>
      </c>
      <c r="K171" s="307">
        <f t="shared" si="5"/>
        <v>88.9763779527559</v>
      </c>
    </row>
    <row r="172" spans="1:11" ht="26.25" hidden="1">
      <c r="A172" s="223" t="s">
        <v>215</v>
      </c>
      <c r="B172" s="223"/>
      <c r="C172" s="46" t="s">
        <v>152</v>
      </c>
      <c r="D172" s="46" t="s">
        <v>155</v>
      </c>
      <c r="E172" s="46" t="s">
        <v>125</v>
      </c>
      <c r="F172" s="46" t="s">
        <v>400</v>
      </c>
      <c r="G172" s="46" t="s">
        <v>119</v>
      </c>
      <c r="H172" s="242"/>
      <c r="I172" s="224">
        <v>177.8</v>
      </c>
      <c r="J172" s="224">
        <v>158.2</v>
      </c>
      <c r="K172" s="307">
        <f t="shared" si="5"/>
        <v>88.9763779527559</v>
      </c>
    </row>
    <row r="173" spans="1:11" s="10" customFormat="1" ht="26.25" hidden="1">
      <c r="A173" s="43" t="s">
        <v>12</v>
      </c>
      <c r="B173" s="43"/>
      <c r="C173" s="45" t="s">
        <v>152</v>
      </c>
      <c r="D173" s="45" t="s">
        <v>155</v>
      </c>
      <c r="E173" s="45" t="s">
        <v>125</v>
      </c>
      <c r="F173" s="45" t="s">
        <v>401</v>
      </c>
      <c r="G173" s="45"/>
      <c r="H173" s="45"/>
      <c r="I173" s="225">
        <f>I174</f>
        <v>150</v>
      </c>
      <c r="J173" s="225">
        <f>J174</f>
        <v>147.5</v>
      </c>
      <c r="K173" s="307">
        <f t="shared" si="5"/>
        <v>98.33333333333333</v>
      </c>
    </row>
    <row r="174" spans="1:11" ht="26.25" hidden="1">
      <c r="A174" s="44" t="s">
        <v>102</v>
      </c>
      <c r="B174" s="44"/>
      <c r="C174" s="46" t="s">
        <v>152</v>
      </c>
      <c r="D174" s="46" t="s">
        <v>155</v>
      </c>
      <c r="E174" s="46" t="s">
        <v>125</v>
      </c>
      <c r="F174" s="46" t="s">
        <v>401</v>
      </c>
      <c r="G174" s="46" t="s">
        <v>119</v>
      </c>
      <c r="H174" s="46"/>
      <c r="I174" s="50">
        <v>150</v>
      </c>
      <c r="J174" s="50">
        <v>147.5</v>
      </c>
      <c r="K174" s="307">
        <f t="shared" si="5"/>
        <v>98.33333333333333</v>
      </c>
    </row>
    <row r="175" spans="1:11" s="10" customFormat="1" ht="12.75" hidden="1">
      <c r="A175" s="222" t="s">
        <v>13</v>
      </c>
      <c r="B175" s="222"/>
      <c r="C175" s="45" t="s">
        <v>152</v>
      </c>
      <c r="D175" s="45" t="s">
        <v>155</v>
      </c>
      <c r="E175" s="45" t="s">
        <v>125</v>
      </c>
      <c r="F175" s="45" t="s">
        <v>402</v>
      </c>
      <c r="G175" s="45"/>
      <c r="H175" s="45"/>
      <c r="I175" s="51">
        <f>I176</f>
        <v>119.5</v>
      </c>
      <c r="J175" s="51">
        <f>J176</f>
        <v>117.4</v>
      </c>
      <c r="K175" s="307">
        <f t="shared" si="5"/>
        <v>98.24267782426779</v>
      </c>
    </row>
    <row r="176" spans="1:11" ht="26.25" hidden="1">
      <c r="A176" s="223" t="s">
        <v>102</v>
      </c>
      <c r="B176" s="223"/>
      <c r="C176" s="46" t="s">
        <v>152</v>
      </c>
      <c r="D176" s="46" t="s">
        <v>155</v>
      </c>
      <c r="E176" s="46" t="s">
        <v>125</v>
      </c>
      <c r="F176" s="46" t="s">
        <v>402</v>
      </c>
      <c r="G176" s="46" t="s">
        <v>119</v>
      </c>
      <c r="H176" s="46"/>
      <c r="I176" s="50">
        <v>119.5</v>
      </c>
      <c r="J176" s="50">
        <v>117.4</v>
      </c>
      <c r="K176" s="307">
        <f t="shared" si="5"/>
        <v>98.24267782426779</v>
      </c>
    </row>
    <row r="177" spans="1:11" ht="26.25" hidden="1">
      <c r="A177" s="249" t="s">
        <v>242</v>
      </c>
      <c r="B177" s="249"/>
      <c r="C177" s="46" t="s">
        <v>152</v>
      </c>
      <c r="D177" s="46" t="s">
        <v>155</v>
      </c>
      <c r="E177" s="46" t="s">
        <v>125</v>
      </c>
      <c r="F177" s="46" t="s">
        <v>263</v>
      </c>
      <c r="G177" s="46"/>
      <c r="H177" s="46"/>
      <c r="I177" s="50">
        <f>I178</f>
        <v>368.9</v>
      </c>
      <c r="J177" s="50">
        <f>J178</f>
        <v>368.9</v>
      </c>
      <c r="K177" s="307">
        <f t="shared" si="5"/>
        <v>100</v>
      </c>
    </row>
    <row r="178" spans="1:11" ht="26.25" hidden="1">
      <c r="A178" s="250" t="s">
        <v>215</v>
      </c>
      <c r="B178" s="250"/>
      <c r="C178" s="46" t="s">
        <v>152</v>
      </c>
      <c r="D178" s="46" t="s">
        <v>155</v>
      </c>
      <c r="E178" s="46" t="s">
        <v>125</v>
      </c>
      <c r="F178" s="46" t="s">
        <v>264</v>
      </c>
      <c r="G178" s="46" t="s">
        <v>119</v>
      </c>
      <c r="H178" s="46"/>
      <c r="I178" s="50">
        <v>368.9</v>
      </c>
      <c r="J178" s="50">
        <v>368.9</v>
      </c>
      <c r="K178" s="307">
        <f t="shared" si="5"/>
        <v>100</v>
      </c>
    </row>
    <row r="179" spans="1:11" ht="26.25" hidden="1">
      <c r="A179" s="249" t="s">
        <v>243</v>
      </c>
      <c r="B179" s="249"/>
      <c r="C179" s="46" t="s">
        <v>152</v>
      </c>
      <c r="D179" s="46" t="s">
        <v>155</v>
      </c>
      <c r="E179" s="46" t="s">
        <v>125</v>
      </c>
      <c r="F179" s="46" t="s">
        <v>240</v>
      </c>
      <c r="G179" s="46"/>
      <c r="H179" s="46"/>
      <c r="I179" s="50">
        <f>I180</f>
        <v>0</v>
      </c>
      <c r="J179" s="50">
        <f>J180</f>
        <v>0</v>
      </c>
      <c r="K179" s="307" t="e">
        <f t="shared" si="5"/>
        <v>#DIV/0!</v>
      </c>
    </row>
    <row r="180" spans="1:11" ht="26.25" hidden="1">
      <c r="A180" s="250" t="s">
        <v>215</v>
      </c>
      <c r="B180" s="250"/>
      <c r="C180" s="46" t="s">
        <v>152</v>
      </c>
      <c r="D180" s="46" t="s">
        <v>155</v>
      </c>
      <c r="E180" s="46" t="s">
        <v>125</v>
      </c>
      <c r="F180" s="46" t="s">
        <v>240</v>
      </c>
      <c r="G180" s="46" t="s">
        <v>119</v>
      </c>
      <c r="H180" s="46"/>
      <c r="I180" s="50">
        <v>0</v>
      </c>
      <c r="J180" s="50">
        <v>0</v>
      </c>
      <c r="K180" s="307" t="e">
        <f t="shared" si="5"/>
        <v>#DIV/0!</v>
      </c>
    </row>
    <row r="181" spans="1:11" s="10" customFormat="1" ht="12.75">
      <c r="A181" s="43" t="s">
        <v>161</v>
      </c>
      <c r="B181" s="43"/>
      <c r="C181" s="45" t="s">
        <v>152</v>
      </c>
      <c r="D181" s="45" t="s">
        <v>162</v>
      </c>
      <c r="E181" s="45"/>
      <c r="F181" s="45"/>
      <c r="G181" s="45"/>
      <c r="H181" s="45"/>
      <c r="I181" s="225">
        <f>I182</f>
        <v>5</v>
      </c>
      <c r="J181" s="225">
        <f>J182</f>
        <v>5</v>
      </c>
      <c r="K181" s="307">
        <f t="shared" si="5"/>
        <v>100</v>
      </c>
    </row>
    <row r="182" spans="1:11" s="10" customFormat="1" ht="26.25">
      <c r="A182" s="43" t="s">
        <v>124</v>
      </c>
      <c r="B182" s="43"/>
      <c r="C182" s="45" t="s">
        <v>152</v>
      </c>
      <c r="D182" s="45" t="s">
        <v>162</v>
      </c>
      <c r="E182" s="45" t="s">
        <v>155</v>
      </c>
      <c r="F182" s="45"/>
      <c r="G182" s="45"/>
      <c r="H182" s="45"/>
      <c r="I182" s="225">
        <v>5</v>
      </c>
      <c r="J182" s="225">
        <v>5</v>
      </c>
      <c r="K182" s="307">
        <f t="shared" si="5"/>
        <v>100</v>
      </c>
    </row>
    <row r="183" spans="1:11" s="10" customFormat="1" ht="12.75" customHeight="1" hidden="1">
      <c r="A183" s="43" t="s">
        <v>97</v>
      </c>
      <c r="B183" s="43"/>
      <c r="C183" s="45" t="s">
        <v>152</v>
      </c>
      <c r="D183" s="45" t="s">
        <v>162</v>
      </c>
      <c r="E183" s="45" t="s">
        <v>155</v>
      </c>
      <c r="F183" s="45" t="s">
        <v>324</v>
      </c>
      <c r="G183" s="45"/>
      <c r="H183" s="45"/>
      <c r="I183" s="225">
        <f>I184</f>
        <v>5.9</v>
      </c>
      <c r="J183" s="225">
        <f>J184</f>
        <v>5.9</v>
      </c>
      <c r="K183" s="307">
        <f t="shared" si="5"/>
        <v>100</v>
      </c>
    </row>
    <row r="184" spans="1:11" ht="15" customHeight="1" hidden="1">
      <c r="A184" s="237" t="s">
        <v>190</v>
      </c>
      <c r="B184" s="237"/>
      <c r="C184" s="46" t="s">
        <v>152</v>
      </c>
      <c r="D184" s="46" t="s">
        <v>162</v>
      </c>
      <c r="E184" s="46" t="s">
        <v>155</v>
      </c>
      <c r="F184" s="46" t="s">
        <v>323</v>
      </c>
      <c r="G184" s="46"/>
      <c r="H184" s="46"/>
      <c r="I184" s="224">
        <f>I185</f>
        <v>5.9</v>
      </c>
      <c r="J184" s="224">
        <f>J185</f>
        <v>5.9</v>
      </c>
      <c r="K184" s="307">
        <f t="shared" si="5"/>
        <v>100</v>
      </c>
    </row>
    <row r="185" spans="1:11" ht="26.25" hidden="1">
      <c r="A185" s="44" t="s">
        <v>215</v>
      </c>
      <c r="B185" s="44"/>
      <c r="C185" s="46" t="s">
        <v>152</v>
      </c>
      <c r="D185" s="46" t="s">
        <v>162</v>
      </c>
      <c r="E185" s="46" t="s">
        <v>155</v>
      </c>
      <c r="F185" s="46" t="s">
        <v>323</v>
      </c>
      <c r="G185" s="46" t="s">
        <v>119</v>
      </c>
      <c r="H185" s="46"/>
      <c r="I185" s="224">
        <v>5.9</v>
      </c>
      <c r="J185" s="224">
        <v>5.9</v>
      </c>
      <c r="K185" s="307">
        <f t="shared" si="5"/>
        <v>100</v>
      </c>
    </row>
    <row r="186" spans="1:11" s="10" customFormat="1" ht="12.75">
      <c r="A186" s="222" t="s">
        <v>186</v>
      </c>
      <c r="B186" s="222"/>
      <c r="C186" s="45" t="s">
        <v>152</v>
      </c>
      <c r="D186" s="45" t="s">
        <v>163</v>
      </c>
      <c r="E186" s="45"/>
      <c r="F186" s="45"/>
      <c r="G186" s="45"/>
      <c r="H186" s="42"/>
      <c r="I186" s="225">
        <f>I187</f>
        <v>2825.3</v>
      </c>
      <c r="J186" s="225">
        <f>J187</f>
        <v>2779.7</v>
      </c>
      <c r="K186" s="307">
        <f t="shared" si="5"/>
        <v>98.38601210490921</v>
      </c>
    </row>
    <row r="187" spans="1:11" s="10" customFormat="1" ht="12.75">
      <c r="A187" s="43" t="s">
        <v>28</v>
      </c>
      <c r="B187" s="43"/>
      <c r="C187" s="45" t="s">
        <v>152</v>
      </c>
      <c r="D187" s="45" t="s">
        <v>163</v>
      </c>
      <c r="E187" s="45" t="s">
        <v>115</v>
      </c>
      <c r="F187" s="45"/>
      <c r="G187" s="45"/>
      <c r="H187" s="45"/>
      <c r="I187" s="225">
        <v>2825.3</v>
      </c>
      <c r="J187" s="225">
        <v>2779.7</v>
      </c>
      <c r="K187" s="307">
        <f t="shared" si="5"/>
        <v>98.38601210490921</v>
      </c>
    </row>
    <row r="188" spans="1:11" ht="12.75" hidden="1">
      <c r="A188" s="44" t="s">
        <v>325</v>
      </c>
      <c r="B188" s="44"/>
      <c r="C188" s="46" t="s">
        <v>152</v>
      </c>
      <c r="D188" s="46" t="s">
        <v>163</v>
      </c>
      <c r="E188" s="46" t="s">
        <v>115</v>
      </c>
      <c r="F188" s="46" t="s">
        <v>326</v>
      </c>
      <c r="G188" s="46"/>
      <c r="H188" s="46"/>
      <c r="I188" s="224">
        <f>I191</f>
        <v>2925.13</v>
      </c>
      <c r="J188" s="224">
        <f>J191</f>
        <v>2867.93</v>
      </c>
      <c r="K188" s="307">
        <f t="shared" si="5"/>
        <v>98.04453135416203</v>
      </c>
    </row>
    <row r="189" spans="1:11" ht="12.75" hidden="1">
      <c r="A189" s="44" t="s">
        <v>183</v>
      </c>
      <c r="B189" s="44"/>
      <c r="C189" s="46" t="s">
        <v>152</v>
      </c>
      <c r="D189" s="46" t="s">
        <v>163</v>
      </c>
      <c r="E189" s="46" t="s">
        <v>115</v>
      </c>
      <c r="F189" s="46" t="s">
        <v>327</v>
      </c>
      <c r="G189" s="46"/>
      <c r="H189" s="46"/>
      <c r="I189" s="224">
        <f>I190</f>
        <v>0</v>
      </c>
      <c r="J189" s="224">
        <f>J190</f>
        <v>0</v>
      </c>
      <c r="K189" s="307" t="e">
        <f t="shared" si="5"/>
        <v>#DIV/0!</v>
      </c>
    </row>
    <row r="190" spans="1:11" ht="26.25" hidden="1">
      <c r="A190" s="44" t="s">
        <v>102</v>
      </c>
      <c r="B190" s="44"/>
      <c r="C190" s="46" t="s">
        <v>152</v>
      </c>
      <c r="D190" s="46" t="s">
        <v>163</v>
      </c>
      <c r="E190" s="46" t="s">
        <v>115</v>
      </c>
      <c r="F190" s="46" t="s">
        <v>327</v>
      </c>
      <c r="G190" s="46" t="s">
        <v>119</v>
      </c>
      <c r="H190" s="46"/>
      <c r="I190" s="224"/>
      <c r="J190" s="224"/>
      <c r="K190" s="307" t="e">
        <f t="shared" si="5"/>
        <v>#DIV/0!</v>
      </c>
    </row>
    <row r="191" spans="1:11" ht="26.25" hidden="1">
      <c r="A191" s="223" t="s">
        <v>328</v>
      </c>
      <c r="B191" s="223"/>
      <c r="C191" s="46" t="s">
        <v>152</v>
      </c>
      <c r="D191" s="46" t="s">
        <v>163</v>
      </c>
      <c r="E191" s="46" t="s">
        <v>115</v>
      </c>
      <c r="F191" s="46" t="s">
        <v>329</v>
      </c>
      <c r="G191" s="46"/>
      <c r="H191" s="46"/>
      <c r="I191" s="224">
        <f>I192+I193+I194+I208</f>
        <v>2925.13</v>
      </c>
      <c r="J191" s="224">
        <f>J192+J193+J194+J208</f>
        <v>2867.93</v>
      </c>
      <c r="K191" s="307">
        <f t="shared" si="5"/>
        <v>98.04453135416203</v>
      </c>
    </row>
    <row r="192" spans="1:11" ht="52.5" hidden="1">
      <c r="A192" s="44" t="s">
        <v>100</v>
      </c>
      <c r="B192" s="44"/>
      <c r="C192" s="46" t="s">
        <v>152</v>
      </c>
      <c r="D192" s="46" t="s">
        <v>163</v>
      </c>
      <c r="E192" s="46" t="s">
        <v>115</v>
      </c>
      <c r="F192" s="46" t="s">
        <v>329</v>
      </c>
      <c r="G192" s="46" t="s">
        <v>101</v>
      </c>
      <c r="H192" s="46"/>
      <c r="I192" s="227">
        <v>2350.2</v>
      </c>
      <c r="J192" s="227">
        <v>2350.2</v>
      </c>
      <c r="K192" s="307">
        <f t="shared" si="5"/>
        <v>100</v>
      </c>
    </row>
    <row r="193" spans="1:11" ht="26.25" hidden="1">
      <c r="A193" s="44" t="s">
        <v>215</v>
      </c>
      <c r="B193" s="44"/>
      <c r="C193" s="46" t="s">
        <v>152</v>
      </c>
      <c r="D193" s="46" t="s">
        <v>163</v>
      </c>
      <c r="E193" s="46" t="s">
        <v>115</v>
      </c>
      <c r="F193" s="46" t="s">
        <v>329</v>
      </c>
      <c r="G193" s="46" t="s">
        <v>119</v>
      </c>
      <c r="H193" s="46"/>
      <c r="I193" s="227">
        <v>574.9</v>
      </c>
      <c r="J193" s="227">
        <v>517.7</v>
      </c>
      <c r="K193" s="307">
        <f t="shared" si="5"/>
        <v>90.05044355540096</v>
      </c>
    </row>
    <row r="194" spans="1:11" ht="12.75" hidden="1">
      <c r="A194" s="223" t="s">
        <v>103</v>
      </c>
      <c r="B194" s="223"/>
      <c r="C194" s="46" t="s">
        <v>152</v>
      </c>
      <c r="D194" s="46" t="s">
        <v>163</v>
      </c>
      <c r="E194" s="46" t="s">
        <v>115</v>
      </c>
      <c r="F194" s="46" t="s">
        <v>329</v>
      </c>
      <c r="G194" s="46" t="s">
        <v>104</v>
      </c>
      <c r="H194" s="46"/>
      <c r="I194" s="350">
        <v>0.03</v>
      </c>
      <c r="J194" s="350">
        <v>0.03</v>
      </c>
      <c r="K194" s="307">
        <f t="shared" si="5"/>
        <v>100</v>
      </c>
    </row>
    <row r="195" spans="1:11" s="213" customFormat="1" ht="52.5" hidden="1">
      <c r="A195" s="251" t="s">
        <v>79</v>
      </c>
      <c r="B195" s="44"/>
      <c r="C195" s="46" t="s">
        <v>152</v>
      </c>
      <c r="D195" s="46" t="s">
        <v>163</v>
      </c>
      <c r="E195" s="46" t="s">
        <v>115</v>
      </c>
      <c r="F195" s="252">
        <v>6400000000</v>
      </c>
      <c r="G195" s="46"/>
      <c r="H195" s="46"/>
      <c r="I195" s="227">
        <f aca="true" t="shared" si="7" ref="I195:J197">I196</f>
        <v>0</v>
      </c>
      <c r="J195" s="227">
        <f t="shared" si="7"/>
        <v>0</v>
      </c>
      <c r="K195" s="307" t="e">
        <f t="shared" si="5"/>
        <v>#DIV/0!</v>
      </c>
    </row>
    <row r="196" spans="1:11" s="213" customFormat="1" ht="39" hidden="1">
      <c r="A196" s="251" t="s">
        <v>80</v>
      </c>
      <c r="B196" s="44"/>
      <c r="C196" s="46" t="s">
        <v>152</v>
      </c>
      <c r="D196" s="46" t="s">
        <v>163</v>
      </c>
      <c r="E196" s="46" t="s">
        <v>115</v>
      </c>
      <c r="F196" s="253">
        <v>6401000000</v>
      </c>
      <c r="G196" s="46"/>
      <c r="H196" s="46"/>
      <c r="I196" s="227">
        <f t="shared" si="7"/>
        <v>0</v>
      </c>
      <c r="J196" s="227">
        <f t="shared" si="7"/>
        <v>0</v>
      </c>
      <c r="K196" s="307" t="e">
        <f t="shared" si="5"/>
        <v>#DIV/0!</v>
      </c>
    </row>
    <row r="197" spans="1:11" s="213" customFormat="1" ht="52.5" hidden="1">
      <c r="A197" s="220" t="s">
        <v>81</v>
      </c>
      <c r="B197" s="44"/>
      <c r="C197" s="46" t="s">
        <v>152</v>
      </c>
      <c r="D197" s="46" t="s">
        <v>163</v>
      </c>
      <c r="E197" s="46" t="s">
        <v>115</v>
      </c>
      <c r="F197" s="68" t="s">
        <v>82</v>
      </c>
      <c r="G197" s="46"/>
      <c r="H197" s="46"/>
      <c r="I197" s="227">
        <f t="shared" si="7"/>
        <v>0</v>
      </c>
      <c r="J197" s="227">
        <f t="shared" si="7"/>
        <v>0</v>
      </c>
      <c r="K197" s="307" t="e">
        <f t="shared" si="5"/>
        <v>#DIV/0!</v>
      </c>
    </row>
    <row r="198" spans="1:11" s="213" customFormat="1" ht="26.25" hidden="1">
      <c r="A198" s="44" t="s">
        <v>215</v>
      </c>
      <c r="B198" s="44"/>
      <c r="C198" s="46" t="s">
        <v>152</v>
      </c>
      <c r="D198" s="46" t="s">
        <v>163</v>
      </c>
      <c r="E198" s="46" t="s">
        <v>115</v>
      </c>
      <c r="F198" s="68" t="s">
        <v>82</v>
      </c>
      <c r="G198" s="46" t="s">
        <v>119</v>
      </c>
      <c r="H198" s="46"/>
      <c r="I198" s="227">
        <v>0</v>
      </c>
      <c r="J198" s="227">
        <v>0</v>
      </c>
      <c r="K198" s="307" t="e">
        <f t="shared" si="5"/>
        <v>#DIV/0!</v>
      </c>
    </row>
    <row r="199" spans="1:11" s="219" customFormat="1" ht="52.5" hidden="1">
      <c r="A199" s="238" t="s">
        <v>268</v>
      </c>
      <c r="B199" s="44"/>
      <c r="C199" s="46" t="s">
        <v>152</v>
      </c>
      <c r="D199" s="46" t="s">
        <v>163</v>
      </c>
      <c r="E199" s="46" t="s">
        <v>115</v>
      </c>
      <c r="F199" s="221">
        <v>7000000000</v>
      </c>
      <c r="G199" s="46"/>
      <c r="H199" s="46"/>
      <c r="I199" s="227">
        <f>I200</f>
        <v>0</v>
      </c>
      <c r="J199" s="227">
        <f>J200</f>
        <v>0</v>
      </c>
      <c r="K199" s="307" t="e">
        <f t="shared" si="5"/>
        <v>#DIV/0!</v>
      </c>
    </row>
    <row r="200" spans="1:11" s="219" customFormat="1" ht="52.5" hidden="1">
      <c r="A200" s="220" t="s">
        <v>269</v>
      </c>
      <c r="B200" s="44"/>
      <c r="C200" s="46" t="s">
        <v>152</v>
      </c>
      <c r="D200" s="46" t="s">
        <v>163</v>
      </c>
      <c r="E200" s="46" t="s">
        <v>115</v>
      </c>
      <c r="F200" s="68">
        <v>7001000000</v>
      </c>
      <c r="G200" s="46"/>
      <c r="H200" s="46"/>
      <c r="I200" s="227">
        <f>I205</f>
        <v>0</v>
      </c>
      <c r="J200" s="227">
        <f>J205</f>
        <v>0</v>
      </c>
      <c r="K200" s="307" t="e">
        <f t="shared" si="5"/>
        <v>#DIV/0!</v>
      </c>
    </row>
    <row r="201" spans="1:11" s="219" customFormat="1" ht="26.25" hidden="1">
      <c r="A201" s="220" t="s">
        <v>270</v>
      </c>
      <c r="B201" s="44"/>
      <c r="C201" s="46" t="s">
        <v>152</v>
      </c>
      <c r="D201" s="46" t="s">
        <v>163</v>
      </c>
      <c r="E201" s="46" t="s">
        <v>115</v>
      </c>
      <c r="F201" s="68">
        <v>7001000001</v>
      </c>
      <c r="G201" s="46"/>
      <c r="H201" s="46"/>
      <c r="I201" s="227"/>
      <c r="J201" s="227"/>
      <c r="K201" s="307" t="e">
        <f t="shared" si="5"/>
        <v>#DIV/0!</v>
      </c>
    </row>
    <row r="202" spans="1:11" s="219" customFormat="1" ht="26.25" hidden="1">
      <c r="A202" s="220" t="s">
        <v>271</v>
      </c>
      <c r="B202" s="44"/>
      <c r="C202" s="46" t="s">
        <v>152</v>
      </c>
      <c r="D202" s="46" t="s">
        <v>163</v>
      </c>
      <c r="E202" s="46" t="s">
        <v>115</v>
      </c>
      <c r="F202" s="68">
        <v>7001000002</v>
      </c>
      <c r="G202" s="46"/>
      <c r="H202" s="46"/>
      <c r="I202" s="227"/>
      <c r="J202" s="227"/>
      <c r="K202" s="307" t="e">
        <f t="shared" si="5"/>
        <v>#DIV/0!</v>
      </c>
    </row>
    <row r="203" spans="1:11" s="219" customFormat="1" ht="26.25" hidden="1">
      <c r="A203" s="220" t="s">
        <v>272</v>
      </c>
      <c r="B203" s="44"/>
      <c r="C203" s="46" t="s">
        <v>152</v>
      </c>
      <c r="D203" s="46" t="s">
        <v>163</v>
      </c>
      <c r="E203" s="46" t="s">
        <v>115</v>
      </c>
      <c r="F203" s="68">
        <v>7001000003</v>
      </c>
      <c r="G203" s="46"/>
      <c r="H203" s="46"/>
      <c r="I203" s="227"/>
      <c r="J203" s="227"/>
      <c r="K203" s="307" t="e">
        <f t="shared" si="5"/>
        <v>#DIV/0!</v>
      </c>
    </row>
    <row r="204" spans="1:11" s="219" customFormat="1" ht="39" hidden="1">
      <c r="A204" s="220" t="s">
        <v>273</v>
      </c>
      <c r="B204" s="44"/>
      <c r="C204" s="46" t="s">
        <v>152</v>
      </c>
      <c r="D204" s="46" t="s">
        <v>163</v>
      </c>
      <c r="E204" s="46" t="s">
        <v>115</v>
      </c>
      <c r="F204" s="68">
        <v>7001000004</v>
      </c>
      <c r="G204" s="46"/>
      <c r="H204" s="46"/>
      <c r="I204" s="227"/>
      <c r="J204" s="227"/>
      <c r="K204" s="307" t="e">
        <f t="shared" si="5"/>
        <v>#DIV/0!</v>
      </c>
    </row>
    <row r="205" spans="1:11" s="219" customFormat="1" ht="26.25" hidden="1">
      <c r="A205" s="220" t="s">
        <v>274</v>
      </c>
      <c r="B205" s="44"/>
      <c r="C205" s="46" t="s">
        <v>152</v>
      </c>
      <c r="D205" s="46" t="s">
        <v>163</v>
      </c>
      <c r="E205" s="46" t="s">
        <v>115</v>
      </c>
      <c r="F205" s="68">
        <v>7001000005</v>
      </c>
      <c r="G205" s="46"/>
      <c r="H205" s="46"/>
      <c r="I205" s="227">
        <f>I206</f>
        <v>0</v>
      </c>
      <c r="J205" s="227">
        <f>J206</f>
        <v>0</v>
      </c>
      <c r="K205" s="307" t="e">
        <f t="shared" si="5"/>
        <v>#DIV/0!</v>
      </c>
    </row>
    <row r="206" spans="1:11" s="219" customFormat="1" ht="26.25" hidden="1">
      <c r="A206" s="44" t="s">
        <v>215</v>
      </c>
      <c r="B206" s="44"/>
      <c r="C206" s="46" t="s">
        <v>152</v>
      </c>
      <c r="D206" s="46" t="s">
        <v>163</v>
      </c>
      <c r="E206" s="46" t="s">
        <v>115</v>
      </c>
      <c r="F206" s="68">
        <v>7001000005</v>
      </c>
      <c r="G206" s="46" t="s">
        <v>119</v>
      </c>
      <c r="H206" s="46"/>
      <c r="I206" s="227">
        <v>0</v>
      </c>
      <c r="J206" s="227">
        <v>0</v>
      </c>
      <c r="K206" s="307" t="e">
        <f t="shared" si="5"/>
        <v>#DIV/0!</v>
      </c>
    </row>
    <row r="207" spans="1:11" s="213" customFormat="1" ht="78.75" hidden="1">
      <c r="A207" s="220" t="s">
        <v>275</v>
      </c>
      <c r="B207" s="44"/>
      <c r="C207" s="46" t="s">
        <v>152</v>
      </c>
      <c r="D207" s="46" t="s">
        <v>163</v>
      </c>
      <c r="E207" s="46" t="s">
        <v>115</v>
      </c>
      <c r="F207" s="68" t="s">
        <v>276</v>
      </c>
      <c r="G207" s="46"/>
      <c r="H207" s="46"/>
      <c r="I207" s="227"/>
      <c r="J207" s="227"/>
      <c r="K207" s="307" t="e">
        <f t="shared" si="5"/>
        <v>#DIV/0!</v>
      </c>
    </row>
    <row r="208" spans="1:11" s="213" customFormat="1" ht="12.75" hidden="1">
      <c r="A208" s="280" t="s">
        <v>445</v>
      </c>
      <c r="B208" s="44"/>
      <c r="C208" s="46" t="s">
        <v>152</v>
      </c>
      <c r="D208" s="46" t="s">
        <v>163</v>
      </c>
      <c r="E208" s="46" t="s">
        <v>115</v>
      </c>
      <c r="F208" s="46" t="s">
        <v>329</v>
      </c>
      <c r="G208" s="46" t="s">
        <v>138</v>
      </c>
      <c r="H208" s="46"/>
      <c r="I208" s="227">
        <v>0</v>
      </c>
      <c r="J208" s="227">
        <v>0</v>
      </c>
      <c r="K208" s="307" t="e">
        <f t="shared" si="5"/>
        <v>#DIV/0!</v>
      </c>
    </row>
    <row r="209" spans="1:11" s="10" customFormat="1" ht="12.75">
      <c r="A209" s="43" t="s">
        <v>14</v>
      </c>
      <c r="B209" s="43"/>
      <c r="C209" s="45" t="s">
        <v>152</v>
      </c>
      <c r="D209" s="45" t="s">
        <v>167</v>
      </c>
      <c r="E209" s="45"/>
      <c r="F209" s="45"/>
      <c r="G209" s="45"/>
      <c r="H209" s="45"/>
      <c r="I209" s="225">
        <f aca="true" t="shared" si="8" ref="I209:J212">I210</f>
        <v>144.5</v>
      </c>
      <c r="J209" s="225">
        <f t="shared" si="8"/>
        <v>144.5</v>
      </c>
      <c r="K209" s="307">
        <f t="shared" si="5"/>
        <v>100</v>
      </c>
    </row>
    <row r="210" spans="1:11" s="10" customFormat="1" ht="12.75">
      <c r="A210" s="43" t="s">
        <v>168</v>
      </c>
      <c r="B210" s="43"/>
      <c r="C210" s="45" t="s">
        <v>152</v>
      </c>
      <c r="D210" s="45" t="s">
        <v>167</v>
      </c>
      <c r="E210" s="45" t="s">
        <v>115</v>
      </c>
      <c r="F210" s="45"/>
      <c r="G210" s="45"/>
      <c r="H210" s="45"/>
      <c r="I210" s="225">
        <v>144.5</v>
      </c>
      <c r="J210" s="225">
        <v>144.5</v>
      </c>
      <c r="K210" s="307">
        <f t="shared" si="5"/>
        <v>100</v>
      </c>
    </row>
    <row r="211" spans="1:11" ht="26.25" hidden="1">
      <c r="A211" s="44" t="s">
        <v>169</v>
      </c>
      <c r="B211" s="44"/>
      <c r="C211" s="46" t="s">
        <v>152</v>
      </c>
      <c r="D211" s="46" t="s">
        <v>167</v>
      </c>
      <c r="E211" s="46" t="s">
        <v>115</v>
      </c>
      <c r="F211" s="46" t="s">
        <v>319</v>
      </c>
      <c r="G211" s="46"/>
      <c r="H211" s="46"/>
      <c r="I211" s="224">
        <f t="shared" si="8"/>
        <v>0</v>
      </c>
      <c r="J211" s="224">
        <f t="shared" si="8"/>
        <v>0</v>
      </c>
      <c r="K211" s="307" t="e">
        <f t="shared" si="5"/>
        <v>#DIV/0!</v>
      </c>
    </row>
    <row r="212" spans="1:11" ht="12.75" hidden="1">
      <c r="A212" s="44" t="s">
        <v>321</v>
      </c>
      <c r="B212" s="44"/>
      <c r="C212" s="46" t="s">
        <v>152</v>
      </c>
      <c r="D212" s="46" t="s">
        <v>167</v>
      </c>
      <c r="E212" s="46" t="s">
        <v>115</v>
      </c>
      <c r="F212" s="46" t="s">
        <v>320</v>
      </c>
      <c r="G212" s="46"/>
      <c r="H212" s="46"/>
      <c r="I212" s="224">
        <f t="shared" si="8"/>
        <v>0</v>
      </c>
      <c r="J212" s="224">
        <f t="shared" si="8"/>
        <v>0</v>
      </c>
      <c r="K212" s="307" t="e">
        <f t="shared" si="5"/>
        <v>#DIV/0!</v>
      </c>
    </row>
    <row r="213" spans="1:11" ht="52.5" hidden="1">
      <c r="A213" s="44" t="s">
        <v>208</v>
      </c>
      <c r="B213" s="44"/>
      <c r="C213" s="46" t="s">
        <v>152</v>
      </c>
      <c r="D213" s="46" t="s">
        <v>167</v>
      </c>
      <c r="E213" s="46" t="s">
        <v>115</v>
      </c>
      <c r="F213" s="46" t="s">
        <v>322</v>
      </c>
      <c r="G213" s="46"/>
      <c r="H213" s="46"/>
      <c r="I213" s="224">
        <v>0</v>
      </c>
      <c r="J213" s="224">
        <v>0</v>
      </c>
      <c r="K213" s="307" t="e">
        <f t="shared" si="5"/>
        <v>#DIV/0!</v>
      </c>
    </row>
    <row r="214" spans="1:11" ht="12.75" hidden="1">
      <c r="A214" s="280" t="s">
        <v>445</v>
      </c>
      <c r="B214" s="223"/>
      <c r="C214" s="46" t="s">
        <v>152</v>
      </c>
      <c r="D214" s="46" t="s">
        <v>167</v>
      </c>
      <c r="E214" s="46" t="s">
        <v>115</v>
      </c>
      <c r="F214" s="46" t="s">
        <v>322</v>
      </c>
      <c r="G214" s="46" t="s">
        <v>138</v>
      </c>
      <c r="H214" s="46" t="s">
        <v>119</v>
      </c>
      <c r="I214" s="224">
        <v>139.8</v>
      </c>
      <c r="J214" s="224">
        <v>139.8</v>
      </c>
      <c r="K214" s="307">
        <f t="shared" si="5"/>
        <v>100</v>
      </c>
    </row>
    <row r="215" spans="1:11" ht="17.25" customHeight="1" hidden="1">
      <c r="A215" s="297" t="s">
        <v>451</v>
      </c>
      <c r="B215" s="223"/>
      <c r="C215" s="46" t="s">
        <v>152</v>
      </c>
      <c r="D215" s="299" t="s">
        <v>144</v>
      </c>
      <c r="E215" s="299"/>
      <c r="F215" s="299"/>
      <c r="G215" s="299"/>
      <c r="H215" s="42"/>
      <c r="I215" s="304">
        <f aca="true" t="shared" si="9" ref="I215:J219">I216</f>
        <v>0</v>
      </c>
      <c r="J215" s="304">
        <f t="shared" si="9"/>
        <v>0</v>
      </c>
      <c r="K215" s="307" t="e">
        <f aca="true" t="shared" si="10" ref="K215:K242">J215*100/I215</f>
        <v>#DIV/0!</v>
      </c>
    </row>
    <row r="216" spans="1:11" ht="12.75" hidden="1">
      <c r="A216" s="298" t="s">
        <v>166</v>
      </c>
      <c r="B216" s="223"/>
      <c r="C216" s="46" t="s">
        <v>152</v>
      </c>
      <c r="D216" s="300" t="s">
        <v>144</v>
      </c>
      <c r="E216" s="300" t="s">
        <v>115</v>
      </c>
      <c r="F216" s="300"/>
      <c r="G216" s="300"/>
      <c r="H216" s="242"/>
      <c r="I216" s="302">
        <v>0</v>
      </c>
      <c r="J216" s="302">
        <v>0</v>
      </c>
      <c r="K216" s="307" t="e">
        <f t="shared" si="10"/>
        <v>#DIV/0!</v>
      </c>
    </row>
    <row r="217" spans="1:11" ht="26.25" hidden="1">
      <c r="A217" s="301" t="s">
        <v>452</v>
      </c>
      <c r="B217" s="223"/>
      <c r="C217" s="46" t="s">
        <v>152</v>
      </c>
      <c r="D217" s="300" t="s">
        <v>144</v>
      </c>
      <c r="E217" s="300" t="s">
        <v>115</v>
      </c>
      <c r="F217" s="300" t="s">
        <v>454</v>
      </c>
      <c r="G217" s="300"/>
      <c r="H217" s="242"/>
      <c r="I217" s="302">
        <f t="shared" si="9"/>
        <v>0</v>
      </c>
      <c r="J217" s="302">
        <f t="shared" si="9"/>
        <v>0</v>
      </c>
      <c r="K217" s="307" t="e">
        <f t="shared" si="10"/>
        <v>#DIV/0!</v>
      </c>
    </row>
    <row r="218" spans="1:11" ht="26.25" hidden="1">
      <c r="A218" s="301" t="s">
        <v>452</v>
      </c>
      <c r="B218" s="223"/>
      <c r="C218" s="46" t="s">
        <v>152</v>
      </c>
      <c r="D218" s="300" t="s">
        <v>144</v>
      </c>
      <c r="E218" s="300" t="s">
        <v>115</v>
      </c>
      <c r="F218" s="300" t="s">
        <v>455</v>
      </c>
      <c r="G218" s="300"/>
      <c r="H218" s="242"/>
      <c r="I218" s="302">
        <f t="shared" si="9"/>
        <v>0</v>
      </c>
      <c r="J218" s="302">
        <f t="shared" si="9"/>
        <v>0</v>
      </c>
      <c r="K218" s="307" t="e">
        <f t="shared" si="10"/>
        <v>#DIV/0!</v>
      </c>
    </row>
    <row r="219" spans="1:11" ht="26.25" hidden="1">
      <c r="A219" s="277" t="s">
        <v>453</v>
      </c>
      <c r="B219" s="223"/>
      <c r="C219" s="46" t="s">
        <v>152</v>
      </c>
      <c r="D219" s="300" t="s">
        <v>144</v>
      </c>
      <c r="E219" s="300" t="s">
        <v>115</v>
      </c>
      <c r="F219" s="300" t="s">
        <v>456</v>
      </c>
      <c r="G219" s="300"/>
      <c r="H219" s="242"/>
      <c r="I219" s="302">
        <f t="shared" si="9"/>
        <v>0</v>
      </c>
      <c r="J219" s="302">
        <f t="shared" si="9"/>
        <v>0</v>
      </c>
      <c r="K219" s="307" t="e">
        <f t="shared" si="10"/>
        <v>#DIV/0!</v>
      </c>
    </row>
    <row r="220" spans="1:11" ht="26.25" hidden="1">
      <c r="A220" s="277" t="s">
        <v>102</v>
      </c>
      <c r="B220" s="223"/>
      <c r="C220" s="46" t="s">
        <v>152</v>
      </c>
      <c r="D220" s="300" t="s">
        <v>144</v>
      </c>
      <c r="E220" s="300" t="s">
        <v>115</v>
      </c>
      <c r="F220" s="300" t="s">
        <v>456</v>
      </c>
      <c r="G220" s="300" t="s">
        <v>119</v>
      </c>
      <c r="H220" s="242"/>
      <c r="I220" s="302">
        <v>0</v>
      </c>
      <c r="J220" s="302">
        <v>0</v>
      </c>
      <c r="K220" s="307" t="e">
        <f t="shared" si="10"/>
        <v>#DIV/0!</v>
      </c>
    </row>
    <row r="221" spans="1:11" ht="26.25">
      <c r="A221" s="43" t="s">
        <v>143</v>
      </c>
      <c r="B221" s="43"/>
      <c r="C221" s="45" t="s">
        <v>152</v>
      </c>
      <c r="D221" s="45" t="s">
        <v>27</v>
      </c>
      <c r="E221" s="45"/>
      <c r="F221" s="45"/>
      <c r="G221" s="45"/>
      <c r="H221" s="45"/>
      <c r="I221" s="225">
        <f aca="true" t="shared" si="11" ref="I221:J224">I222</f>
        <v>0.8</v>
      </c>
      <c r="J221" s="225">
        <f t="shared" si="11"/>
        <v>0.8</v>
      </c>
      <c r="K221" s="307">
        <f t="shared" si="10"/>
        <v>100</v>
      </c>
    </row>
    <row r="222" spans="1:11" ht="26.25">
      <c r="A222" s="43" t="s">
        <v>191</v>
      </c>
      <c r="B222" s="43"/>
      <c r="C222" s="45" t="s">
        <v>152</v>
      </c>
      <c r="D222" s="45" t="s">
        <v>27</v>
      </c>
      <c r="E222" s="45" t="s">
        <v>115</v>
      </c>
      <c r="F222" s="45"/>
      <c r="G222" s="45"/>
      <c r="H222" s="45"/>
      <c r="I222" s="225">
        <v>0.8</v>
      </c>
      <c r="J222" s="225">
        <v>0.8</v>
      </c>
      <c r="K222" s="307">
        <f t="shared" si="10"/>
        <v>100</v>
      </c>
    </row>
    <row r="223" spans="1:11" ht="12.75" hidden="1">
      <c r="A223" s="44" t="s">
        <v>145</v>
      </c>
      <c r="B223" s="44"/>
      <c r="C223" s="46" t="s">
        <v>152</v>
      </c>
      <c r="D223" s="46" t="s">
        <v>27</v>
      </c>
      <c r="E223" s="46" t="s">
        <v>115</v>
      </c>
      <c r="F223" s="46" t="s">
        <v>330</v>
      </c>
      <c r="G223" s="46"/>
      <c r="H223" s="46"/>
      <c r="I223" s="224">
        <f t="shared" si="11"/>
        <v>0.9</v>
      </c>
      <c r="J223" s="224">
        <f t="shared" si="11"/>
        <v>0.9</v>
      </c>
      <c r="K223" s="307">
        <f t="shared" si="10"/>
        <v>100</v>
      </c>
    </row>
    <row r="224" spans="1:11" ht="12.75" hidden="1">
      <c r="A224" s="44" t="s">
        <v>146</v>
      </c>
      <c r="B224" s="44"/>
      <c r="C224" s="46" t="s">
        <v>152</v>
      </c>
      <c r="D224" s="46" t="s">
        <v>27</v>
      </c>
      <c r="E224" s="46" t="s">
        <v>115</v>
      </c>
      <c r="F224" s="46" t="s">
        <v>331</v>
      </c>
      <c r="G224" s="46"/>
      <c r="H224" s="46"/>
      <c r="I224" s="224">
        <f t="shared" si="11"/>
        <v>0.9</v>
      </c>
      <c r="J224" s="224">
        <f t="shared" si="11"/>
        <v>0.9</v>
      </c>
      <c r="K224" s="307">
        <f t="shared" si="10"/>
        <v>100</v>
      </c>
    </row>
    <row r="225" spans="1:11" ht="12.75" hidden="1">
      <c r="A225" s="223" t="s">
        <v>147</v>
      </c>
      <c r="B225" s="223"/>
      <c r="C225" s="46" t="s">
        <v>152</v>
      </c>
      <c r="D225" s="46" t="s">
        <v>27</v>
      </c>
      <c r="E225" s="46" t="s">
        <v>115</v>
      </c>
      <c r="F225" s="46" t="s">
        <v>331</v>
      </c>
      <c r="G225" s="46" t="s">
        <v>105</v>
      </c>
      <c r="H225" s="46"/>
      <c r="I225" s="224">
        <v>0.9</v>
      </c>
      <c r="J225" s="224">
        <v>0.9</v>
      </c>
      <c r="K225" s="307">
        <f t="shared" si="10"/>
        <v>100</v>
      </c>
    </row>
    <row r="226" spans="1:11" ht="12.75" hidden="1">
      <c r="A226" s="44" t="s">
        <v>5</v>
      </c>
      <c r="B226" s="44"/>
      <c r="C226" s="46" t="s">
        <v>152</v>
      </c>
      <c r="D226" s="46" t="s">
        <v>27</v>
      </c>
      <c r="E226" s="46" t="s">
        <v>115</v>
      </c>
      <c r="F226" s="46" t="s">
        <v>15</v>
      </c>
      <c r="G226" s="46" t="s">
        <v>105</v>
      </c>
      <c r="H226" s="46" t="s">
        <v>119</v>
      </c>
      <c r="I226" s="224">
        <v>1</v>
      </c>
      <c r="J226" s="224">
        <v>1</v>
      </c>
      <c r="K226" s="307">
        <f t="shared" si="10"/>
        <v>100</v>
      </c>
    </row>
    <row r="227" spans="1:11" ht="12.75" hidden="1">
      <c r="A227" s="44" t="s">
        <v>147</v>
      </c>
      <c r="B227" s="44"/>
      <c r="C227" s="46" t="s">
        <v>152</v>
      </c>
      <c r="D227" s="46" t="s">
        <v>27</v>
      </c>
      <c r="E227" s="46" t="s">
        <v>115</v>
      </c>
      <c r="F227" s="46" t="s">
        <v>15</v>
      </c>
      <c r="G227" s="46" t="s">
        <v>105</v>
      </c>
      <c r="H227" s="46" t="s">
        <v>16</v>
      </c>
      <c r="I227" s="224">
        <v>1</v>
      </c>
      <c r="J227" s="224">
        <v>1</v>
      </c>
      <c r="K227" s="307">
        <f t="shared" si="10"/>
        <v>100</v>
      </c>
    </row>
    <row r="228" spans="1:11" ht="12.75" hidden="1">
      <c r="A228" s="223" t="s">
        <v>148</v>
      </c>
      <c r="B228" s="223"/>
      <c r="C228" s="46" t="s">
        <v>152</v>
      </c>
      <c r="D228" s="46" t="s">
        <v>27</v>
      </c>
      <c r="E228" s="46" t="s">
        <v>115</v>
      </c>
      <c r="F228" s="46" t="s">
        <v>15</v>
      </c>
      <c r="G228" s="46" t="s">
        <v>105</v>
      </c>
      <c r="H228" s="242">
        <v>231</v>
      </c>
      <c r="I228" s="224">
        <v>1</v>
      </c>
      <c r="J228" s="224">
        <v>1</v>
      </c>
      <c r="K228" s="307">
        <f t="shared" si="10"/>
        <v>100</v>
      </c>
    </row>
    <row r="229" spans="1:12" s="10" customFormat="1" ht="24.75" customHeight="1">
      <c r="A229" s="43" t="s">
        <v>188</v>
      </c>
      <c r="B229" s="43"/>
      <c r="C229" s="45" t="s">
        <v>152</v>
      </c>
      <c r="D229" s="45" t="s">
        <v>153</v>
      </c>
      <c r="E229" s="45"/>
      <c r="F229" s="45"/>
      <c r="G229" s="45"/>
      <c r="H229" s="42"/>
      <c r="I229" s="225">
        <f aca="true" t="shared" si="12" ref="I229:J231">I230</f>
        <v>119.3</v>
      </c>
      <c r="J229" s="225">
        <f t="shared" si="12"/>
        <v>119.3</v>
      </c>
      <c r="K229" s="307">
        <f t="shared" si="10"/>
        <v>100</v>
      </c>
      <c r="L229" s="305"/>
    </row>
    <row r="230" spans="1:11" ht="12.75">
      <c r="A230" s="223" t="s">
        <v>216</v>
      </c>
      <c r="B230" s="223"/>
      <c r="C230" s="46" t="s">
        <v>152</v>
      </c>
      <c r="D230" s="46" t="s">
        <v>153</v>
      </c>
      <c r="E230" s="46" t="s">
        <v>125</v>
      </c>
      <c r="F230" s="46"/>
      <c r="G230" s="46"/>
      <c r="H230" s="242"/>
      <c r="I230" s="50">
        <v>119.3</v>
      </c>
      <c r="J230" s="50">
        <v>119.3</v>
      </c>
      <c r="K230" s="307">
        <f t="shared" si="10"/>
        <v>100</v>
      </c>
    </row>
    <row r="231" spans="1:11" ht="12.75" hidden="1">
      <c r="A231" s="223" t="s">
        <v>38</v>
      </c>
      <c r="B231" s="223"/>
      <c r="C231" s="46" t="s">
        <v>152</v>
      </c>
      <c r="D231" s="46" t="s">
        <v>153</v>
      </c>
      <c r="E231" s="46" t="s">
        <v>125</v>
      </c>
      <c r="F231" s="46" t="s">
        <v>332</v>
      </c>
      <c r="G231" s="46"/>
      <c r="H231" s="242"/>
      <c r="I231" s="224">
        <f t="shared" si="12"/>
        <v>97.80000000000001</v>
      </c>
      <c r="J231" s="224">
        <f t="shared" si="12"/>
        <v>97.80000000000001</v>
      </c>
      <c r="K231" s="307">
        <f t="shared" si="10"/>
        <v>100</v>
      </c>
    </row>
    <row r="232" spans="1:11" ht="52.5" hidden="1">
      <c r="A232" s="239" t="s">
        <v>17</v>
      </c>
      <c r="B232" s="239"/>
      <c r="C232" s="46" t="s">
        <v>152</v>
      </c>
      <c r="D232" s="46" t="s">
        <v>153</v>
      </c>
      <c r="E232" s="46" t="s">
        <v>125</v>
      </c>
      <c r="F232" s="46" t="s">
        <v>333</v>
      </c>
      <c r="G232" s="46"/>
      <c r="H232" s="46"/>
      <c r="I232" s="224">
        <f>I233+I241+I239</f>
        <v>97.80000000000001</v>
      </c>
      <c r="J232" s="224">
        <f>J233+J241+J239</f>
        <v>97.80000000000001</v>
      </c>
      <c r="K232" s="307">
        <f t="shared" si="10"/>
        <v>100</v>
      </c>
    </row>
    <row r="233" spans="1:11" s="10" customFormat="1" ht="39" hidden="1">
      <c r="A233" s="222" t="s">
        <v>18</v>
      </c>
      <c r="B233" s="222"/>
      <c r="C233" s="45" t="s">
        <v>152</v>
      </c>
      <c r="D233" s="45" t="s">
        <v>153</v>
      </c>
      <c r="E233" s="45" t="s">
        <v>125</v>
      </c>
      <c r="F233" s="45" t="s">
        <v>334</v>
      </c>
      <c r="G233" s="45"/>
      <c r="H233" s="45"/>
      <c r="I233" s="225">
        <f>I234</f>
        <v>60.7</v>
      </c>
      <c r="J233" s="225">
        <f>J234</f>
        <v>60.7</v>
      </c>
      <c r="K233" s="307">
        <f t="shared" si="10"/>
        <v>100</v>
      </c>
    </row>
    <row r="234" spans="1:11" ht="12.75" hidden="1">
      <c r="A234" s="44" t="s">
        <v>38</v>
      </c>
      <c r="B234" s="44"/>
      <c r="C234" s="46" t="s">
        <v>152</v>
      </c>
      <c r="D234" s="46" t="s">
        <v>153</v>
      </c>
      <c r="E234" s="46" t="s">
        <v>125</v>
      </c>
      <c r="F234" s="46" t="s">
        <v>334</v>
      </c>
      <c r="G234" s="46" t="s">
        <v>118</v>
      </c>
      <c r="H234" s="242"/>
      <c r="I234" s="50">
        <v>60.7</v>
      </c>
      <c r="J234" s="50">
        <v>60.7</v>
      </c>
      <c r="K234" s="307">
        <f t="shared" si="10"/>
        <v>100</v>
      </c>
    </row>
    <row r="235" spans="1:11" ht="12.75" hidden="1">
      <c r="A235" s="44" t="s">
        <v>5</v>
      </c>
      <c r="B235" s="44"/>
      <c r="C235" s="46" t="s">
        <v>152</v>
      </c>
      <c r="D235" s="46" t="s">
        <v>153</v>
      </c>
      <c r="E235" s="46" t="s">
        <v>125</v>
      </c>
      <c r="F235" s="46" t="s">
        <v>19</v>
      </c>
      <c r="G235" s="46" t="s">
        <v>118</v>
      </c>
      <c r="H235" s="242">
        <v>200</v>
      </c>
      <c r="I235" s="224">
        <v>51.2</v>
      </c>
      <c r="J235" s="224">
        <v>51.2</v>
      </c>
      <c r="K235" s="307">
        <f t="shared" si="10"/>
        <v>100</v>
      </c>
    </row>
    <row r="236" spans="1:11" ht="12.75" hidden="1">
      <c r="A236" s="44" t="s">
        <v>411</v>
      </c>
      <c r="B236" s="44"/>
      <c r="C236" s="46" t="s">
        <v>152</v>
      </c>
      <c r="D236" s="46" t="s">
        <v>153</v>
      </c>
      <c r="E236" s="46" t="s">
        <v>125</v>
      </c>
      <c r="F236" s="46" t="s">
        <v>19</v>
      </c>
      <c r="G236" s="46" t="s">
        <v>118</v>
      </c>
      <c r="H236" s="242">
        <v>250</v>
      </c>
      <c r="I236" s="224">
        <v>51.2</v>
      </c>
      <c r="J236" s="224">
        <v>51.2</v>
      </c>
      <c r="K236" s="307">
        <f t="shared" si="10"/>
        <v>100</v>
      </c>
    </row>
    <row r="237" spans="1:11" ht="26.25" hidden="1">
      <c r="A237" s="223" t="s">
        <v>413</v>
      </c>
      <c r="B237" s="223"/>
      <c r="C237" s="46" t="s">
        <v>152</v>
      </c>
      <c r="D237" s="46" t="s">
        <v>153</v>
      </c>
      <c r="E237" s="46" t="s">
        <v>125</v>
      </c>
      <c r="F237" s="46" t="s">
        <v>19</v>
      </c>
      <c r="G237" s="46" t="s">
        <v>118</v>
      </c>
      <c r="H237" s="242">
        <v>251</v>
      </c>
      <c r="I237" s="224">
        <v>51.2</v>
      </c>
      <c r="J237" s="224">
        <v>51.2</v>
      </c>
      <c r="K237" s="307">
        <f t="shared" si="10"/>
        <v>100</v>
      </c>
    </row>
    <row r="238" spans="1:11" ht="12.75" hidden="1">
      <c r="A238" s="44" t="s">
        <v>5</v>
      </c>
      <c r="B238" s="44"/>
      <c r="C238" s="46" t="s">
        <v>152</v>
      </c>
      <c r="D238" s="46" t="s">
        <v>153</v>
      </c>
      <c r="E238" s="46" t="s">
        <v>125</v>
      </c>
      <c r="F238" s="46" t="s">
        <v>335</v>
      </c>
      <c r="G238" s="46" t="s">
        <v>118</v>
      </c>
      <c r="H238" s="242">
        <v>200</v>
      </c>
      <c r="I238" s="224">
        <v>25.6</v>
      </c>
      <c r="J238" s="224">
        <v>25.6</v>
      </c>
      <c r="K238" s="307">
        <f t="shared" si="10"/>
        <v>100</v>
      </c>
    </row>
    <row r="239" spans="1:11" ht="39" hidden="1">
      <c r="A239" s="351" t="s">
        <v>550</v>
      </c>
      <c r="B239" s="223"/>
      <c r="C239" s="46" t="s">
        <v>152</v>
      </c>
      <c r="D239" s="46" t="s">
        <v>153</v>
      </c>
      <c r="E239" s="46" t="s">
        <v>125</v>
      </c>
      <c r="F239" s="46" t="s">
        <v>551</v>
      </c>
      <c r="G239" s="46"/>
      <c r="H239" s="242">
        <v>250</v>
      </c>
      <c r="I239" s="224">
        <f>I240</f>
        <v>9.9</v>
      </c>
      <c r="J239" s="224">
        <f>J240</f>
        <v>9.9</v>
      </c>
      <c r="K239" s="307">
        <f t="shared" si="10"/>
        <v>100</v>
      </c>
    </row>
    <row r="240" spans="1:11" ht="12.75" hidden="1">
      <c r="A240" s="351" t="s">
        <v>38</v>
      </c>
      <c r="B240" s="239"/>
      <c r="C240" s="46" t="s">
        <v>152</v>
      </c>
      <c r="D240" s="46" t="s">
        <v>153</v>
      </c>
      <c r="E240" s="46" t="s">
        <v>125</v>
      </c>
      <c r="F240" s="46" t="s">
        <v>551</v>
      </c>
      <c r="G240" s="46" t="s">
        <v>118</v>
      </c>
      <c r="H240" s="46" t="s">
        <v>414</v>
      </c>
      <c r="I240" s="224">
        <v>9.9</v>
      </c>
      <c r="J240" s="224">
        <v>9.9</v>
      </c>
      <c r="K240" s="307">
        <f t="shared" si="10"/>
        <v>100</v>
      </c>
    </row>
    <row r="241" spans="1:11" s="10" customFormat="1" ht="26.25" hidden="1">
      <c r="A241" s="240" t="s">
        <v>244</v>
      </c>
      <c r="B241" s="240"/>
      <c r="C241" s="45" t="s">
        <v>152</v>
      </c>
      <c r="D241" s="45" t="s">
        <v>153</v>
      </c>
      <c r="E241" s="45" t="s">
        <v>125</v>
      </c>
      <c r="F241" s="45" t="s">
        <v>241</v>
      </c>
      <c r="G241" s="45"/>
      <c r="H241" s="45"/>
      <c r="I241" s="225">
        <f>I242</f>
        <v>27.2</v>
      </c>
      <c r="J241" s="225">
        <f>J242</f>
        <v>27.2</v>
      </c>
      <c r="K241" s="307">
        <f t="shared" si="10"/>
        <v>100</v>
      </c>
    </row>
    <row r="242" spans="1:11" ht="12.75" hidden="1">
      <c r="A242" s="44" t="s">
        <v>38</v>
      </c>
      <c r="B242" s="44"/>
      <c r="C242" s="46" t="s">
        <v>152</v>
      </c>
      <c r="D242" s="46" t="s">
        <v>153</v>
      </c>
      <c r="E242" s="46" t="s">
        <v>125</v>
      </c>
      <c r="F242" s="46" t="s">
        <v>241</v>
      </c>
      <c r="G242" s="46" t="s">
        <v>118</v>
      </c>
      <c r="H242" s="46"/>
      <c r="I242" s="224">
        <v>27.2</v>
      </c>
      <c r="J242" s="224">
        <v>27.2</v>
      </c>
      <c r="K242" s="307">
        <f t="shared" si="10"/>
        <v>100</v>
      </c>
    </row>
    <row r="243" spans="1:9" ht="13.5" hidden="1">
      <c r="A243" s="93" t="s">
        <v>5</v>
      </c>
      <c r="B243" s="93"/>
      <c r="C243" s="89" t="s">
        <v>152</v>
      </c>
      <c r="D243" s="89" t="s">
        <v>153</v>
      </c>
      <c r="E243" s="89" t="s">
        <v>125</v>
      </c>
      <c r="F243" s="89" t="s">
        <v>20</v>
      </c>
      <c r="G243" s="89" t="s">
        <v>118</v>
      </c>
      <c r="H243" s="89" t="s">
        <v>119</v>
      </c>
      <c r="I243" s="92">
        <v>22.9</v>
      </c>
    </row>
    <row r="244" spans="1:9" ht="13.5" hidden="1">
      <c r="A244" s="91" t="s">
        <v>411</v>
      </c>
      <c r="B244" s="91"/>
      <c r="C244" s="89" t="s">
        <v>152</v>
      </c>
      <c r="D244" s="89" t="s">
        <v>153</v>
      </c>
      <c r="E244" s="89" t="s">
        <v>125</v>
      </c>
      <c r="F244" s="89" t="s">
        <v>20</v>
      </c>
      <c r="G244" s="89" t="s">
        <v>118</v>
      </c>
      <c r="H244" s="90">
        <v>250</v>
      </c>
      <c r="I244" s="92">
        <v>22.9</v>
      </c>
    </row>
    <row r="245" spans="1:9" ht="27" hidden="1">
      <c r="A245" s="93" t="s">
        <v>413</v>
      </c>
      <c r="B245" s="93"/>
      <c r="C245" s="89" t="s">
        <v>152</v>
      </c>
      <c r="D245" s="89" t="s">
        <v>153</v>
      </c>
      <c r="E245" s="89" t="s">
        <v>125</v>
      </c>
      <c r="F245" s="89" t="s">
        <v>20</v>
      </c>
      <c r="G245" s="89" t="s">
        <v>118</v>
      </c>
      <c r="H245" s="90">
        <v>251</v>
      </c>
      <c r="I245" s="92">
        <v>22.9</v>
      </c>
    </row>
    <row r="246" spans="1:9" ht="13.5">
      <c r="A246" s="125"/>
      <c r="B246" s="125"/>
      <c r="C246" s="95"/>
      <c r="D246" s="95"/>
      <c r="E246" s="95"/>
      <c r="F246" s="95"/>
      <c r="G246" s="95"/>
      <c r="H246" s="100"/>
      <c r="I246" s="96"/>
    </row>
    <row r="247" spans="1:9" ht="13.5" hidden="1">
      <c r="A247" s="125" t="s">
        <v>42</v>
      </c>
      <c r="B247" s="125"/>
      <c r="C247" s="95"/>
      <c r="D247" s="95" t="s">
        <v>88</v>
      </c>
      <c r="E247" s="95"/>
      <c r="F247" s="95"/>
      <c r="G247" s="95"/>
      <c r="H247" s="100"/>
      <c r="I247" s="126"/>
    </row>
    <row r="248" spans="1:9" ht="13.5" hidden="1">
      <c r="A248" s="94"/>
      <c r="B248" s="94"/>
      <c r="C248" s="95"/>
      <c r="D248" s="127"/>
      <c r="E248" s="127"/>
      <c r="F248" s="127"/>
      <c r="G248" s="127"/>
      <c r="H248" s="127"/>
      <c r="I248" s="128"/>
    </row>
    <row r="249" spans="1:9" ht="13.5">
      <c r="A249" s="129"/>
      <c r="B249" s="129"/>
      <c r="C249" s="127"/>
      <c r="D249" s="127"/>
      <c r="E249" s="127"/>
      <c r="F249" s="127"/>
      <c r="G249" s="127"/>
      <c r="H249" s="127"/>
      <c r="I249" s="128"/>
    </row>
    <row r="250" spans="1:9" ht="15">
      <c r="A250" s="254" t="s">
        <v>418</v>
      </c>
      <c r="B250" s="116" t="s">
        <v>417</v>
      </c>
      <c r="C250" s="95"/>
      <c r="D250" s="95"/>
      <c r="E250" s="95" t="s">
        <v>417</v>
      </c>
      <c r="F250" s="95"/>
      <c r="G250" s="95"/>
      <c r="H250" s="95"/>
      <c r="I250" s="126"/>
    </row>
    <row r="251" spans="1:9" ht="13.5">
      <c r="A251" s="125"/>
      <c r="B251" s="125"/>
      <c r="C251" s="95"/>
      <c r="D251" s="95"/>
      <c r="E251" s="95"/>
      <c r="F251" s="95"/>
      <c r="G251" s="95"/>
      <c r="H251" s="95"/>
      <c r="I251" s="126"/>
    </row>
    <row r="252" spans="1:9" ht="13.5">
      <c r="A252" s="125"/>
      <c r="B252" s="125"/>
      <c r="C252" s="95"/>
      <c r="D252" s="95"/>
      <c r="E252" s="95"/>
      <c r="F252" s="95"/>
      <c r="G252" s="95"/>
      <c r="H252" s="95"/>
      <c r="I252" s="126"/>
    </row>
    <row r="253" spans="1:9" ht="13.5" hidden="1">
      <c r="A253" s="125"/>
      <c r="B253" s="125"/>
      <c r="C253" s="95"/>
      <c r="D253" s="95"/>
      <c r="E253" s="95"/>
      <c r="F253" s="95"/>
      <c r="G253" s="95"/>
      <c r="H253" s="95"/>
      <c r="I253" s="126"/>
    </row>
    <row r="254" spans="1:9" ht="13.5">
      <c r="A254" s="130"/>
      <c r="B254" s="130"/>
      <c r="C254" s="127"/>
      <c r="D254" s="127"/>
      <c r="E254" s="127"/>
      <c r="F254" s="127"/>
      <c r="G254" s="95"/>
      <c r="H254" s="95"/>
      <c r="I254" s="126"/>
    </row>
    <row r="255" spans="1:9" ht="13.5">
      <c r="A255" s="129"/>
      <c r="B255" s="129"/>
      <c r="C255" s="127"/>
      <c r="D255" s="127"/>
      <c r="E255" s="127"/>
      <c r="F255" s="127"/>
      <c r="G255" s="127"/>
      <c r="H255" s="127"/>
      <c r="I255" s="128"/>
    </row>
    <row r="256" spans="1:9" ht="13.5">
      <c r="A256" s="98"/>
      <c r="B256" s="98"/>
      <c r="C256" s="95"/>
      <c r="D256" s="95"/>
      <c r="E256" s="95"/>
      <c r="F256" s="95"/>
      <c r="G256" s="95"/>
      <c r="H256" s="95"/>
      <c r="I256" s="126"/>
    </row>
    <row r="257" spans="1:9" ht="13.5">
      <c r="A257" s="99"/>
      <c r="B257" s="99"/>
      <c r="C257" s="95"/>
      <c r="D257" s="95"/>
      <c r="E257" s="95"/>
      <c r="F257" s="95"/>
      <c r="G257" s="95"/>
      <c r="H257" s="95"/>
      <c r="I257" s="126"/>
    </row>
    <row r="258" spans="1:9" ht="13.5">
      <c r="A258" s="99"/>
      <c r="B258" s="99"/>
      <c r="C258" s="95"/>
      <c r="D258" s="95"/>
      <c r="E258" s="95"/>
      <c r="F258" s="95"/>
      <c r="G258" s="95"/>
      <c r="H258" s="95"/>
      <c r="I258" s="126"/>
    </row>
    <row r="259" spans="1:9" ht="13.5">
      <c r="A259" s="99"/>
      <c r="B259" s="99"/>
      <c r="C259" s="95"/>
      <c r="D259" s="95"/>
      <c r="E259" s="95"/>
      <c r="F259" s="95"/>
      <c r="G259" s="95"/>
      <c r="H259" s="95"/>
      <c r="I259" s="126"/>
    </row>
    <row r="260" spans="1:9" ht="13.5">
      <c r="A260" s="129"/>
      <c r="B260" s="129"/>
      <c r="C260" s="95"/>
      <c r="D260" s="127"/>
      <c r="E260" s="127"/>
      <c r="F260" s="127"/>
      <c r="G260" s="127"/>
      <c r="H260" s="127"/>
      <c r="I260" s="128"/>
    </row>
    <row r="261" spans="1:9" ht="13.5">
      <c r="A261" s="125"/>
      <c r="B261" s="125"/>
      <c r="C261" s="95"/>
      <c r="D261" s="95"/>
      <c r="E261" s="95"/>
      <c r="F261" s="95"/>
      <c r="G261" s="95"/>
      <c r="H261" s="95"/>
      <c r="I261" s="126"/>
    </row>
    <row r="262" spans="1:9" ht="13.5">
      <c r="A262" s="125"/>
      <c r="B262" s="125"/>
      <c r="C262" s="95"/>
      <c r="D262" s="95"/>
      <c r="E262" s="95"/>
      <c r="F262" s="95"/>
      <c r="G262" s="95"/>
      <c r="H262" s="95"/>
      <c r="I262" s="126"/>
    </row>
    <row r="263" spans="1:9" ht="13.5">
      <c r="A263" s="125"/>
      <c r="B263" s="125"/>
      <c r="C263" s="95"/>
      <c r="D263" s="95"/>
      <c r="E263" s="95"/>
      <c r="F263" s="95"/>
      <c r="G263" s="95"/>
      <c r="H263" s="95"/>
      <c r="I263" s="126"/>
    </row>
    <row r="264" spans="1:9" ht="13.5">
      <c r="A264" s="125"/>
      <c r="B264" s="125"/>
      <c r="C264" s="95"/>
      <c r="D264" s="95"/>
      <c r="E264" s="95"/>
      <c r="F264" s="95"/>
      <c r="G264" s="95"/>
      <c r="H264" s="95"/>
      <c r="I264" s="126"/>
    </row>
    <row r="265" spans="1:9" ht="13.5">
      <c r="A265" s="94"/>
      <c r="B265" s="94"/>
      <c r="C265" s="95"/>
      <c r="D265" s="127"/>
      <c r="E265" s="127"/>
      <c r="F265" s="127"/>
      <c r="G265" s="127"/>
      <c r="H265" s="127"/>
      <c r="I265" s="128"/>
    </row>
    <row r="266" spans="1:9" s="10" customFormat="1" ht="13.5">
      <c r="A266" s="129"/>
      <c r="B266" s="129"/>
      <c r="C266" s="127"/>
      <c r="D266" s="127"/>
      <c r="E266" s="127"/>
      <c r="F266" s="127"/>
      <c r="G266" s="127"/>
      <c r="H266" s="127"/>
      <c r="I266" s="128"/>
    </row>
    <row r="267" spans="1:9" ht="13.5">
      <c r="A267" s="129"/>
      <c r="B267" s="129"/>
      <c r="C267" s="127"/>
      <c r="D267" s="127"/>
      <c r="E267" s="127"/>
      <c r="F267" s="127"/>
      <c r="G267" s="127"/>
      <c r="H267" s="127"/>
      <c r="I267" s="128"/>
    </row>
    <row r="268" spans="1:9" ht="13.5">
      <c r="A268" s="99"/>
      <c r="B268" s="99"/>
      <c r="C268" s="95"/>
      <c r="D268" s="95"/>
      <c r="E268" s="95"/>
      <c r="F268" s="95"/>
      <c r="G268" s="95"/>
      <c r="H268" s="95"/>
      <c r="I268" s="126"/>
    </row>
    <row r="269" spans="1:9" ht="13.5">
      <c r="A269" s="125"/>
      <c r="B269" s="125"/>
      <c r="C269" s="95"/>
      <c r="D269" s="95"/>
      <c r="E269" s="95"/>
      <c r="F269" s="95"/>
      <c r="G269" s="95"/>
      <c r="H269" s="95"/>
      <c r="I269" s="126"/>
    </row>
    <row r="270" spans="1:9" ht="13.5">
      <c r="A270" s="125"/>
      <c r="B270" s="125"/>
      <c r="C270" s="95"/>
      <c r="D270" s="95"/>
      <c r="E270" s="95"/>
      <c r="F270" s="95"/>
      <c r="G270" s="95"/>
      <c r="H270" s="95"/>
      <c r="I270" s="126"/>
    </row>
    <row r="271" spans="1:9" ht="13.5">
      <c r="A271" s="125"/>
      <c r="B271" s="125"/>
      <c r="C271" s="95"/>
      <c r="D271" s="95"/>
      <c r="E271" s="95"/>
      <c r="F271" s="95"/>
      <c r="G271" s="95"/>
      <c r="H271" s="95"/>
      <c r="I271" s="126"/>
    </row>
    <row r="272" spans="1:9" s="10" customFormat="1" ht="13.5">
      <c r="A272" s="129"/>
      <c r="B272" s="129"/>
      <c r="C272" s="127"/>
      <c r="D272" s="127"/>
      <c r="E272" s="127"/>
      <c r="F272" s="127"/>
      <c r="G272" s="127"/>
      <c r="H272" s="127"/>
      <c r="I272" s="128"/>
    </row>
    <row r="273" spans="1:9" ht="13.5">
      <c r="A273" s="129"/>
      <c r="B273" s="129"/>
      <c r="C273" s="127"/>
      <c r="D273" s="127"/>
      <c r="E273" s="127"/>
      <c r="F273" s="127"/>
      <c r="G273" s="127"/>
      <c r="H273" s="127"/>
      <c r="I273" s="128"/>
    </row>
    <row r="274" spans="1:9" ht="13.5">
      <c r="A274" s="98"/>
      <c r="B274" s="98"/>
      <c r="C274" s="95"/>
      <c r="D274" s="95"/>
      <c r="E274" s="95"/>
      <c r="F274" s="95"/>
      <c r="G274" s="95"/>
      <c r="H274" s="95"/>
      <c r="I274" s="126"/>
    </row>
    <row r="275" spans="1:9" ht="13.5">
      <c r="A275" s="99"/>
      <c r="B275" s="99"/>
      <c r="C275" s="95"/>
      <c r="D275" s="95"/>
      <c r="E275" s="95"/>
      <c r="F275" s="95"/>
      <c r="G275" s="95"/>
      <c r="H275" s="95"/>
      <c r="I275" s="126"/>
    </row>
    <row r="276" spans="1:9" ht="13.5">
      <c r="A276" s="99"/>
      <c r="B276" s="99"/>
      <c r="C276" s="95"/>
      <c r="D276" s="95"/>
      <c r="E276" s="95"/>
      <c r="F276" s="95"/>
      <c r="G276" s="95"/>
      <c r="H276" s="95"/>
      <c r="I276" s="126"/>
    </row>
    <row r="277" spans="1:9" ht="13.5">
      <c r="A277" s="99"/>
      <c r="B277" s="99"/>
      <c r="C277" s="95"/>
      <c r="D277" s="95"/>
      <c r="E277" s="95"/>
      <c r="F277" s="95"/>
      <c r="G277" s="95"/>
      <c r="H277" s="95"/>
      <c r="I277" s="126"/>
    </row>
    <row r="278" spans="1:9" ht="13.5">
      <c r="A278" s="129"/>
      <c r="B278" s="129"/>
      <c r="C278" s="127"/>
      <c r="D278" s="127"/>
      <c r="E278" s="127"/>
      <c r="F278" s="127"/>
      <c r="G278" s="127"/>
      <c r="H278" s="127"/>
      <c r="I278" s="128"/>
    </row>
    <row r="279" spans="1:9" ht="13.5">
      <c r="A279" s="98"/>
      <c r="B279" s="98"/>
      <c r="C279" s="95"/>
      <c r="D279" s="95"/>
      <c r="E279" s="95"/>
      <c r="F279" s="95"/>
      <c r="G279" s="95"/>
      <c r="H279" s="95"/>
      <c r="I279" s="126"/>
    </row>
    <row r="280" spans="1:9" ht="13.5">
      <c r="A280" s="125"/>
      <c r="B280" s="125"/>
      <c r="C280" s="95"/>
      <c r="D280" s="95"/>
      <c r="E280" s="95"/>
      <c r="F280" s="95"/>
      <c r="G280" s="95"/>
      <c r="H280" s="95"/>
      <c r="I280" s="126"/>
    </row>
    <row r="281" spans="1:9" ht="13.5">
      <c r="A281" s="99"/>
      <c r="B281" s="99"/>
      <c r="C281" s="95"/>
      <c r="D281" s="95"/>
      <c r="E281" s="95"/>
      <c r="F281" s="95"/>
      <c r="G281" s="95"/>
      <c r="H281" s="95"/>
      <c r="I281" s="126"/>
    </row>
    <row r="282" spans="1:9" ht="13.5">
      <c r="A282" s="99"/>
      <c r="B282" s="99"/>
      <c r="C282" s="95"/>
      <c r="D282" s="95"/>
      <c r="E282" s="95"/>
      <c r="F282" s="95"/>
      <c r="G282" s="95"/>
      <c r="H282" s="95"/>
      <c r="I282" s="126"/>
    </row>
    <row r="283" spans="1:9" s="4" customFormat="1" ht="13.5">
      <c r="A283" s="94"/>
      <c r="B283" s="94"/>
      <c r="C283" s="127"/>
      <c r="D283" s="127"/>
      <c r="E283" s="127"/>
      <c r="F283" s="127"/>
      <c r="G283" s="127"/>
      <c r="H283" s="127"/>
      <c r="I283" s="131"/>
    </row>
    <row r="284" spans="1:9" ht="13.5">
      <c r="A284" s="132"/>
      <c r="B284" s="132"/>
      <c r="C284" s="127"/>
      <c r="D284" s="127"/>
      <c r="E284" s="127"/>
      <c r="F284" s="127"/>
      <c r="G284" s="127"/>
      <c r="H284" s="127"/>
      <c r="I284" s="131"/>
    </row>
    <row r="285" spans="1:9" ht="14.25">
      <c r="A285" s="133"/>
      <c r="B285" s="133"/>
      <c r="C285" s="127"/>
      <c r="D285" s="127"/>
      <c r="E285" s="127"/>
      <c r="F285" s="127"/>
      <c r="G285" s="127"/>
      <c r="H285" s="127"/>
      <c r="I285" s="131"/>
    </row>
    <row r="286" spans="1:9" ht="14.25">
      <c r="A286" s="97"/>
      <c r="B286" s="97"/>
      <c r="C286" s="127"/>
      <c r="D286" s="127"/>
      <c r="E286" s="127"/>
      <c r="F286" s="132"/>
      <c r="G286" s="127"/>
      <c r="H286" s="127"/>
      <c r="I286" s="131"/>
    </row>
    <row r="287" spans="1:9" ht="13.5">
      <c r="A287" s="99"/>
      <c r="B287" s="99"/>
      <c r="C287" s="95"/>
      <c r="D287" s="95"/>
      <c r="E287" s="95"/>
      <c r="F287" s="100"/>
      <c r="G287" s="95"/>
      <c r="H287" s="132"/>
      <c r="I287" s="96"/>
    </row>
    <row r="288" spans="1:9" ht="13.5">
      <c r="A288" s="130"/>
      <c r="B288" s="130"/>
      <c r="C288" s="127"/>
      <c r="D288" s="127"/>
      <c r="E288" s="127"/>
      <c r="F288" s="127"/>
      <c r="G288" s="127"/>
      <c r="H288" s="127"/>
      <c r="I288" s="131"/>
    </row>
    <row r="289" spans="1:9" ht="14.25">
      <c r="A289" s="97"/>
      <c r="B289" s="97"/>
      <c r="C289" s="127"/>
      <c r="D289" s="127"/>
      <c r="E289" s="127"/>
      <c r="F289" s="127"/>
      <c r="G289" s="127"/>
      <c r="H289" s="127"/>
      <c r="I289" s="131"/>
    </row>
    <row r="290" spans="1:9" ht="14.25">
      <c r="A290" s="97"/>
      <c r="B290" s="97"/>
      <c r="C290" s="127"/>
      <c r="D290" s="127"/>
      <c r="E290" s="127"/>
      <c r="F290" s="127"/>
      <c r="G290" s="127"/>
      <c r="H290" s="127"/>
      <c r="I290" s="131"/>
    </row>
    <row r="291" spans="1:9" ht="14.25">
      <c r="A291" s="97"/>
      <c r="B291" s="97"/>
      <c r="C291" s="127"/>
      <c r="D291" s="127"/>
      <c r="E291" s="127"/>
      <c r="F291" s="127"/>
      <c r="G291" s="127"/>
      <c r="H291" s="127"/>
      <c r="I291" s="131"/>
    </row>
    <row r="292" spans="1:9" ht="14.25">
      <c r="A292" s="97"/>
      <c r="B292" s="97"/>
      <c r="C292" s="127"/>
      <c r="D292" s="127"/>
      <c r="E292" s="127"/>
      <c r="F292" s="127"/>
      <c r="G292" s="127"/>
      <c r="H292" s="132"/>
      <c r="I292" s="131"/>
    </row>
    <row r="293" spans="1:9" ht="14.25">
      <c r="A293" s="97"/>
      <c r="B293" s="97"/>
      <c r="C293" s="127"/>
      <c r="D293" s="127"/>
      <c r="E293" s="127"/>
      <c r="F293" s="127"/>
      <c r="G293" s="127"/>
      <c r="H293" s="132"/>
      <c r="I293" s="131"/>
    </row>
    <row r="294" spans="1:9" ht="14.25">
      <c r="A294" s="97"/>
      <c r="B294" s="97"/>
      <c r="C294" s="127"/>
      <c r="D294" s="127"/>
      <c r="E294" s="127"/>
      <c r="F294" s="127"/>
      <c r="G294" s="127"/>
      <c r="H294" s="132"/>
      <c r="I294" s="128"/>
    </row>
    <row r="295" spans="1:9" ht="14.25">
      <c r="A295" s="97"/>
      <c r="B295" s="97"/>
      <c r="C295" s="127"/>
      <c r="D295" s="127"/>
      <c r="E295" s="127"/>
      <c r="F295" s="127"/>
      <c r="G295" s="127"/>
      <c r="H295" s="132"/>
      <c r="I295" s="128"/>
    </row>
    <row r="296" spans="1:9" ht="14.25">
      <c r="A296" s="97"/>
      <c r="B296" s="97"/>
      <c r="C296" s="127"/>
      <c r="D296" s="127"/>
      <c r="E296" s="127"/>
      <c r="F296" s="127"/>
      <c r="G296" s="127"/>
      <c r="H296" s="127"/>
      <c r="I296" s="131"/>
    </row>
    <row r="297" spans="1:9" ht="14.25">
      <c r="A297" s="97"/>
      <c r="B297" s="97"/>
      <c r="C297" s="127"/>
      <c r="D297" s="127"/>
      <c r="E297" s="127"/>
      <c r="F297" s="127"/>
      <c r="G297" s="127"/>
      <c r="H297" s="127"/>
      <c r="I297" s="131"/>
    </row>
    <row r="298" spans="1:9" ht="14.25">
      <c r="A298" s="97"/>
      <c r="B298" s="97"/>
      <c r="C298" s="127"/>
      <c r="D298" s="127"/>
      <c r="E298" s="127"/>
      <c r="F298" s="127"/>
      <c r="G298" s="127"/>
      <c r="H298" s="132"/>
      <c r="I298" s="131"/>
    </row>
    <row r="299" spans="1:9" ht="14.25">
      <c r="A299" s="97"/>
      <c r="B299" s="97"/>
      <c r="C299" s="127"/>
      <c r="D299" s="127"/>
      <c r="E299" s="127"/>
      <c r="F299" s="127"/>
      <c r="G299" s="127"/>
      <c r="H299" s="132"/>
      <c r="I299" s="131"/>
    </row>
    <row r="300" spans="1:9" ht="14.25">
      <c r="A300" s="97"/>
      <c r="B300" s="97"/>
      <c r="C300" s="127"/>
      <c r="D300" s="127"/>
      <c r="E300" s="127"/>
      <c r="F300" s="127"/>
      <c r="G300" s="127"/>
      <c r="H300" s="132"/>
      <c r="I300" s="128"/>
    </row>
    <row r="301" spans="1:9" ht="14.25">
      <c r="A301" s="97"/>
      <c r="B301" s="97"/>
      <c r="C301" s="127"/>
      <c r="D301" s="127"/>
      <c r="E301" s="127"/>
      <c r="F301" s="127"/>
      <c r="G301" s="127"/>
      <c r="H301" s="132"/>
      <c r="I301" s="128"/>
    </row>
    <row r="302" spans="1:9" ht="14.25">
      <c r="A302" s="97"/>
      <c r="B302" s="97"/>
      <c r="C302" s="127"/>
      <c r="D302" s="127"/>
      <c r="E302" s="127"/>
      <c r="F302" s="127"/>
      <c r="G302" s="127"/>
      <c r="H302" s="127"/>
      <c r="I302" s="131"/>
    </row>
    <row r="303" spans="1:9" ht="14.25">
      <c r="A303" s="97"/>
      <c r="B303" s="97"/>
      <c r="C303" s="127"/>
      <c r="D303" s="127"/>
      <c r="E303" s="127"/>
      <c r="F303" s="127"/>
      <c r="G303" s="127"/>
      <c r="H303" s="127"/>
      <c r="I303" s="131"/>
    </row>
    <row r="304" spans="1:9" ht="14.25">
      <c r="A304" s="97"/>
      <c r="B304" s="97"/>
      <c r="C304" s="127"/>
      <c r="D304" s="127"/>
      <c r="E304" s="127"/>
      <c r="F304" s="127"/>
      <c r="G304" s="127"/>
      <c r="H304" s="132"/>
      <c r="I304" s="131"/>
    </row>
    <row r="305" spans="1:9" ht="14.25">
      <c r="A305" s="97"/>
      <c r="B305" s="97"/>
      <c r="C305" s="127"/>
      <c r="D305" s="127"/>
      <c r="E305" s="127"/>
      <c r="F305" s="127"/>
      <c r="G305" s="127"/>
      <c r="H305" s="132"/>
      <c r="I305" s="131"/>
    </row>
    <row r="306" spans="1:9" ht="14.25">
      <c r="A306" s="97"/>
      <c r="B306" s="97"/>
      <c r="C306" s="127"/>
      <c r="D306" s="127"/>
      <c r="E306" s="127"/>
      <c r="F306" s="127"/>
      <c r="G306" s="127"/>
      <c r="H306" s="132"/>
      <c r="I306" s="128"/>
    </row>
    <row r="307" spans="1:9" ht="14.25">
      <c r="A307" s="97"/>
      <c r="B307" s="97"/>
      <c r="C307" s="127"/>
      <c r="D307" s="127"/>
      <c r="E307" s="127"/>
      <c r="F307" s="127"/>
      <c r="G307" s="127"/>
      <c r="H307" s="132"/>
      <c r="I307" s="128"/>
    </row>
    <row r="308" spans="1:9" ht="14.25">
      <c r="A308" s="97"/>
      <c r="B308" s="97"/>
      <c r="C308" s="127"/>
      <c r="D308" s="127"/>
      <c r="E308" s="127"/>
      <c r="F308" s="127"/>
      <c r="G308" s="127"/>
      <c r="H308" s="132"/>
      <c r="I308" s="128"/>
    </row>
    <row r="309" spans="1:9" ht="13.5">
      <c r="A309" s="99"/>
      <c r="B309" s="99"/>
      <c r="C309" s="95"/>
      <c r="D309" s="95"/>
      <c r="E309" s="95"/>
      <c r="F309" s="95"/>
      <c r="G309" s="95"/>
      <c r="H309" s="127"/>
      <c r="I309" s="96"/>
    </row>
    <row r="310" spans="1:9" ht="13.5">
      <c r="A310" s="98"/>
      <c r="B310" s="98"/>
      <c r="C310" s="95"/>
      <c r="D310" s="95"/>
      <c r="E310" s="95"/>
      <c r="F310" s="95"/>
      <c r="G310" s="95"/>
      <c r="H310" s="95"/>
      <c r="I310" s="96"/>
    </row>
    <row r="311" spans="1:9" ht="13.5">
      <c r="A311" s="99"/>
      <c r="B311" s="99"/>
      <c r="C311" s="95"/>
      <c r="D311" s="95"/>
      <c r="E311" s="95"/>
      <c r="F311" s="95"/>
      <c r="G311" s="95"/>
      <c r="H311" s="100"/>
      <c r="I311" s="96"/>
    </row>
    <row r="312" spans="1:9" ht="13.5">
      <c r="A312" s="99"/>
      <c r="B312" s="99"/>
      <c r="C312" s="95"/>
      <c r="D312" s="95"/>
      <c r="E312" s="95"/>
      <c r="F312" s="95"/>
      <c r="G312" s="95"/>
      <c r="H312" s="100"/>
      <c r="I312" s="96"/>
    </row>
    <row r="313" spans="1:9" ht="13.5">
      <c r="A313" s="99"/>
      <c r="B313" s="99"/>
      <c r="C313" s="95"/>
      <c r="D313" s="95"/>
      <c r="E313" s="95"/>
      <c r="F313" s="95"/>
      <c r="G313" s="95"/>
      <c r="H313" s="100"/>
      <c r="I313" s="126"/>
    </row>
    <row r="314" spans="1:9" ht="13.5">
      <c r="A314" s="99"/>
      <c r="B314" s="99"/>
      <c r="C314" s="95"/>
      <c r="D314" s="95"/>
      <c r="E314" s="95"/>
      <c r="F314" s="95"/>
      <c r="G314" s="95"/>
      <c r="H314" s="100"/>
      <c r="I314" s="126"/>
    </row>
    <row r="315" spans="1:9" ht="13.5">
      <c r="A315" s="99"/>
      <c r="B315" s="99"/>
      <c r="C315" s="95"/>
      <c r="D315" s="95"/>
      <c r="E315" s="95"/>
      <c r="F315" s="95"/>
      <c r="G315" s="95"/>
      <c r="H315" s="100"/>
      <c r="I315" s="96"/>
    </row>
    <row r="316" spans="1:9" ht="13.5">
      <c r="A316" s="94"/>
      <c r="B316" s="94"/>
      <c r="C316" s="127"/>
      <c r="D316" s="127"/>
      <c r="E316" s="127"/>
      <c r="F316" s="95"/>
      <c r="G316" s="95"/>
      <c r="H316" s="100"/>
      <c r="I316" s="96"/>
    </row>
    <row r="317" spans="1:9" ht="13.5">
      <c r="A317" s="94"/>
      <c r="B317" s="94"/>
      <c r="C317" s="127"/>
      <c r="D317" s="127"/>
      <c r="E317" s="127"/>
      <c r="F317" s="127"/>
      <c r="G317" s="95"/>
      <c r="H317" s="100"/>
      <c r="I317" s="128"/>
    </row>
    <row r="318" spans="1:9" ht="14.25">
      <c r="A318" s="97"/>
      <c r="B318" s="97"/>
      <c r="C318" s="95"/>
      <c r="D318" s="95"/>
      <c r="E318" s="95"/>
      <c r="F318" s="95"/>
      <c r="G318" s="95"/>
      <c r="H318" s="100"/>
      <c r="I318" s="126"/>
    </row>
    <row r="319" spans="1:9" ht="13.5">
      <c r="A319" s="98"/>
      <c r="B319" s="98"/>
      <c r="C319" s="95"/>
      <c r="D319" s="95"/>
      <c r="E319" s="95"/>
      <c r="F319" s="95"/>
      <c r="G319" s="95"/>
      <c r="H319" s="95"/>
      <c r="I319" s="126"/>
    </row>
    <row r="320" spans="1:9" ht="13.5">
      <c r="A320" s="99"/>
      <c r="B320" s="99"/>
      <c r="C320" s="95"/>
      <c r="D320" s="95"/>
      <c r="E320" s="95"/>
      <c r="F320" s="95"/>
      <c r="G320" s="95"/>
      <c r="H320" s="100"/>
      <c r="I320" s="126"/>
    </row>
    <row r="321" spans="1:9" ht="13.5">
      <c r="A321" s="99"/>
      <c r="B321" s="99"/>
      <c r="C321" s="95"/>
      <c r="D321" s="95"/>
      <c r="E321" s="95"/>
      <c r="F321" s="95"/>
      <c r="G321" s="95"/>
      <c r="H321" s="100"/>
      <c r="I321" s="126"/>
    </row>
    <row r="322" spans="1:9" ht="13.5">
      <c r="A322" s="94"/>
      <c r="B322" s="94"/>
      <c r="C322" s="127"/>
      <c r="D322" s="127"/>
      <c r="E322" s="127"/>
      <c r="F322" s="127"/>
      <c r="G322" s="95"/>
      <c r="H322" s="100"/>
      <c r="I322" s="128"/>
    </row>
    <row r="323" spans="1:9" ht="14.25">
      <c r="A323" s="97"/>
      <c r="B323" s="97"/>
      <c r="C323" s="95"/>
      <c r="D323" s="95"/>
      <c r="E323" s="95"/>
      <c r="F323" s="95"/>
      <c r="G323" s="95"/>
      <c r="H323" s="100"/>
      <c r="I323" s="126"/>
    </row>
    <row r="324" spans="1:9" ht="13.5">
      <c r="A324" s="98"/>
      <c r="B324" s="98"/>
      <c r="C324" s="95"/>
      <c r="D324" s="95"/>
      <c r="E324" s="95"/>
      <c r="F324" s="95"/>
      <c r="G324" s="95"/>
      <c r="H324" s="95"/>
      <c r="I324" s="126"/>
    </row>
    <row r="325" spans="1:9" ht="13.5">
      <c r="A325" s="99"/>
      <c r="B325" s="99"/>
      <c r="C325" s="95"/>
      <c r="D325" s="95"/>
      <c r="E325" s="95"/>
      <c r="F325" s="95"/>
      <c r="G325" s="95"/>
      <c r="H325" s="100"/>
      <c r="I325" s="126"/>
    </row>
    <row r="326" spans="1:9" ht="13.5">
      <c r="A326" s="99"/>
      <c r="B326" s="99"/>
      <c r="C326" s="95"/>
      <c r="D326" s="95"/>
      <c r="E326" s="95"/>
      <c r="F326" s="95"/>
      <c r="G326" s="95"/>
      <c r="H326" s="100"/>
      <c r="I326" s="126"/>
    </row>
    <row r="327" spans="1:9" ht="13.5">
      <c r="A327" s="125"/>
      <c r="B327" s="125"/>
      <c r="C327" s="95"/>
      <c r="D327" s="95"/>
      <c r="E327" s="95"/>
      <c r="F327" s="95"/>
      <c r="G327" s="95"/>
      <c r="H327" s="100"/>
      <c r="I327" s="126"/>
    </row>
    <row r="328" spans="1:9" ht="13.5">
      <c r="A328" s="94"/>
      <c r="B328" s="94"/>
      <c r="C328" s="95"/>
      <c r="D328" s="127"/>
      <c r="E328" s="127"/>
      <c r="F328" s="127"/>
      <c r="G328" s="127"/>
      <c r="H328" s="132"/>
      <c r="I328" s="128"/>
    </row>
    <row r="329" spans="1:9" ht="14.25">
      <c r="A329" s="97"/>
      <c r="B329" s="97"/>
      <c r="C329" s="95"/>
      <c r="D329" s="95"/>
      <c r="E329" s="95"/>
      <c r="F329" s="95"/>
      <c r="G329" s="95"/>
      <c r="H329" s="100"/>
      <c r="I329" s="126"/>
    </row>
    <row r="330" spans="1:9" ht="13.5">
      <c r="A330" s="125"/>
      <c r="B330" s="125"/>
      <c r="C330" s="95"/>
      <c r="D330" s="95"/>
      <c r="E330" s="95"/>
      <c r="F330" s="95"/>
      <c r="G330" s="95"/>
      <c r="H330" s="100"/>
      <c r="I330" s="126"/>
    </row>
    <row r="331" spans="1:9" ht="13.5">
      <c r="A331" s="125"/>
      <c r="B331" s="125"/>
      <c r="C331" s="95"/>
      <c r="D331" s="95"/>
      <c r="E331" s="95"/>
      <c r="F331" s="95"/>
      <c r="G331" s="95"/>
      <c r="H331" s="100"/>
      <c r="I331" s="126"/>
    </row>
    <row r="332" spans="1:9" ht="13.5">
      <c r="A332" s="125"/>
      <c r="B332" s="125"/>
      <c r="C332" s="95"/>
      <c r="D332" s="95"/>
      <c r="E332" s="95"/>
      <c r="F332" s="95"/>
      <c r="G332" s="95"/>
      <c r="H332" s="100"/>
      <c r="I332" s="126"/>
    </row>
    <row r="333" spans="1:9" ht="14.25">
      <c r="A333" s="97"/>
      <c r="B333" s="97"/>
      <c r="C333" s="95"/>
      <c r="D333" s="127"/>
      <c r="E333" s="127"/>
      <c r="F333" s="127"/>
      <c r="G333" s="127"/>
      <c r="H333" s="127"/>
      <c r="I333" s="96"/>
    </row>
    <row r="334" spans="1:9" ht="13.5">
      <c r="A334" s="98"/>
      <c r="B334" s="98"/>
      <c r="C334" s="95"/>
      <c r="D334" s="95"/>
      <c r="E334" s="95"/>
      <c r="F334" s="95"/>
      <c r="G334" s="95"/>
      <c r="H334" s="95"/>
      <c r="I334" s="96"/>
    </row>
    <row r="335" spans="1:9" ht="13.5">
      <c r="A335" s="99"/>
      <c r="B335" s="99"/>
      <c r="C335" s="95"/>
      <c r="D335" s="95"/>
      <c r="E335" s="95"/>
      <c r="F335" s="95"/>
      <c r="G335" s="95"/>
      <c r="H335" s="100"/>
      <c r="I335" s="96"/>
    </row>
    <row r="336" spans="1:9" ht="13.5">
      <c r="A336" s="99"/>
      <c r="B336" s="99"/>
      <c r="C336" s="95"/>
      <c r="D336" s="95"/>
      <c r="E336" s="95"/>
      <c r="F336" s="95"/>
      <c r="G336" s="95"/>
      <c r="H336" s="100"/>
      <c r="I336" s="96"/>
    </row>
    <row r="337" spans="1:9" ht="13.5">
      <c r="A337" s="99"/>
      <c r="B337" s="99"/>
      <c r="C337" s="95"/>
      <c r="D337" s="95"/>
      <c r="E337" s="95"/>
      <c r="F337" s="95"/>
      <c r="G337" s="95"/>
      <c r="H337" s="100"/>
      <c r="I337" s="126"/>
    </row>
    <row r="338" spans="1:9" ht="13.5">
      <c r="A338" s="99"/>
      <c r="B338" s="99"/>
      <c r="C338" s="95"/>
      <c r="D338" s="95"/>
      <c r="E338" s="95"/>
      <c r="F338" s="95"/>
      <c r="G338" s="95"/>
      <c r="H338" s="100"/>
      <c r="I338" s="126"/>
    </row>
    <row r="339" spans="1:9" ht="13.5">
      <c r="A339" s="94"/>
      <c r="B339" s="94"/>
      <c r="C339" s="95"/>
      <c r="D339" s="95"/>
      <c r="E339" s="95"/>
      <c r="F339" s="127"/>
      <c r="G339" s="127"/>
      <c r="H339" s="132"/>
      <c r="I339" s="128"/>
    </row>
    <row r="340" spans="1:9" ht="14.25">
      <c r="A340" s="97"/>
      <c r="B340" s="97"/>
      <c r="C340" s="95"/>
      <c r="D340" s="95"/>
      <c r="E340" s="95"/>
      <c r="F340" s="95"/>
      <c r="G340" s="95"/>
      <c r="H340" s="100"/>
      <c r="I340" s="126"/>
    </row>
    <row r="341" spans="1:9" ht="13.5">
      <c r="A341" s="98"/>
      <c r="B341" s="98"/>
      <c r="C341" s="95"/>
      <c r="D341" s="95"/>
      <c r="E341" s="95"/>
      <c r="F341" s="95"/>
      <c r="G341" s="95"/>
      <c r="H341" s="100"/>
      <c r="I341" s="126"/>
    </row>
    <row r="342" spans="1:9" ht="13.5">
      <c r="A342" s="99"/>
      <c r="B342" s="99"/>
      <c r="C342" s="95"/>
      <c r="D342" s="95"/>
      <c r="E342" s="95"/>
      <c r="F342" s="95"/>
      <c r="G342" s="95"/>
      <c r="H342" s="100"/>
      <c r="I342" s="126"/>
    </row>
    <row r="343" spans="1:9" ht="13.5">
      <c r="A343" s="99"/>
      <c r="B343" s="99"/>
      <c r="C343" s="95"/>
      <c r="D343" s="95"/>
      <c r="E343" s="95"/>
      <c r="F343" s="95"/>
      <c r="G343" s="95"/>
      <c r="H343" s="100"/>
      <c r="I343" s="126"/>
    </row>
    <row r="344" spans="1:9" ht="13.5">
      <c r="A344" s="99"/>
      <c r="B344" s="99"/>
      <c r="C344" s="95"/>
      <c r="D344" s="95"/>
      <c r="E344" s="95"/>
      <c r="F344" s="95"/>
      <c r="G344" s="95"/>
      <c r="H344" s="100"/>
      <c r="I344" s="126"/>
    </row>
    <row r="345" spans="1:9" ht="13.5">
      <c r="A345" s="99"/>
      <c r="B345" s="99"/>
      <c r="C345" s="95"/>
      <c r="D345" s="95"/>
      <c r="E345" s="95"/>
      <c r="F345" s="95"/>
      <c r="G345" s="95"/>
      <c r="H345" s="100"/>
      <c r="I345" s="126"/>
    </row>
    <row r="346" spans="1:9" ht="13.5">
      <c r="A346" s="99"/>
      <c r="B346" s="99"/>
      <c r="C346" s="95"/>
      <c r="D346" s="95"/>
      <c r="E346" s="95"/>
      <c r="F346" s="95"/>
      <c r="G346" s="95"/>
      <c r="H346" s="100"/>
      <c r="I346" s="126"/>
    </row>
    <row r="347" spans="1:9" ht="13.5">
      <c r="A347" s="125"/>
      <c r="B347" s="125"/>
      <c r="C347" s="95"/>
      <c r="D347" s="95"/>
      <c r="E347" s="95"/>
      <c r="F347" s="95"/>
      <c r="G347" s="95"/>
      <c r="H347" s="100"/>
      <c r="I347" s="126"/>
    </row>
    <row r="348" spans="1:9" ht="13.5">
      <c r="A348" s="125"/>
      <c r="B348" s="125"/>
      <c r="C348" s="95"/>
      <c r="D348" s="95"/>
      <c r="E348" s="95"/>
      <c r="F348" s="95"/>
      <c r="G348" s="95"/>
      <c r="H348" s="100"/>
      <c r="I348" s="126"/>
    </row>
    <row r="349" spans="1:9" ht="13.5">
      <c r="A349" s="125"/>
      <c r="B349" s="125"/>
      <c r="C349" s="95"/>
      <c r="D349" s="95"/>
      <c r="E349" s="95"/>
      <c r="F349" s="95"/>
      <c r="G349" s="95"/>
      <c r="H349" s="100"/>
      <c r="I349" s="126"/>
    </row>
    <row r="350" spans="1:9" ht="13.5">
      <c r="A350" s="98"/>
      <c r="B350" s="98"/>
      <c r="C350" s="95"/>
      <c r="D350" s="95"/>
      <c r="E350" s="95"/>
      <c r="F350" s="95"/>
      <c r="G350" s="95"/>
      <c r="H350" s="95"/>
      <c r="I350" s="96"/>
    </row>
    <row r="351" spans="1:9" ht="14.25">
      <c r="A351" s="134"/>
      <c r="B351" s="134"/>
      <c r="C351" s="95"/>
      <c r="D351" s="95"/>
      <c r="E351" s="95"/>
      <c r="F351" s="95"/>
      <c r="G351" s="135"/>
      <c r="H351" s="95"/>
      <c r="I351" s="96"/>
    </row>
    <row r="352" spans="1:9" ht="13.5">
      <c r="A352" s="99"/>
      <c r="B352" s="99"/>
      <c r="C352" s="95"/>
      <c r="D352" s="95"/>
      <c r="E352" s="95"/>
      <c r="F352" s="95"/>
      <c r="G352" s="135"/>
      <c r="H352" s="100"/>
      <c r="I352" s="96"/>
    </row>
    <row r="353" spans="1:9" ht="13.5">
      <c r="A353" s="99"/>
      <c r="B353" s="99"/>
      <c r="C353" s="95"/>
      <c r="D353" s="95"/>
      <c r="E353" s="95"/>
      <c r="F353" s="95"/>
      <c r="G353" s="135"/>
      <c r="H353" s="100"/>
      <c r="I353" s="126"/>
    </row>
    <row r="354" spans="1:9" s="4" customFormat="1" ht="13.5">
      <c r="A354" s="99"/>
      <c r="B354" s="99"/>
      <c r="C354" s="95"/>
      <c r="D354" s="95"/>
      <c r="E354" s="95"/>
      <c r="F354" s="95"/>
      <c r="G354" s="135"/>
      <c r="H354" s="100"/>
      <c r="I354" s="96"/>
    </row>
    <row r="355" spans="1:9" s="4" customFormat="1" ht="13.5">
      <c r="A355" s="99"/>
      <c r="B355" s="99"/>
      <c r="C355" s="95"/>
      <c r="D355" s="95"/>
      <c r="E355" s="95"/>
      <c r="F355" s="95"/>
      <c r="G355" s="135"/>
      <c r="H355" s="100"/>
      <c r="I355" s="126"/>
    </row>
    <row r="356" spans="1:9" ht="13.5">
      <c r="A356" s="98"/>
      <c r="B356" s="98"/>
      <c r="C356" s="95"/>
      <c r="D356" s="95"/>
      <c r="E356" s="95"/>
      <c r="F356" s="95"/>
      <c r="G356" s="95"/>
      <c r="H356" s="95"/>
      <c r="I356" s="96"/>
    </row>
    <row r="357" spans="1:9" ht="13.5">
      <c r="A357" s="99"/>
      <c r="B357" s="99"/>
      <c r="C357" s="95"/>
      <c r="D357" s="95"/>
      <c r="E357" s="95"/>
      <c r="F357" s="95"/>
      <c r="G357" s="95"/>
      <c r="H357" s="100"/>
      <c r="I357" s="96"/>
    </row>
    <row r="358" spans="1:9" ht="13.5">
      <c r="A358" s="99"/>
      <c r="B358" s="99"/>
      <c r="C358" s="95"/>
      <c r="D358" s="95"/>
      <c r="E358" s="95"/>
      <c r="F358" s="95"/>
      <c r="G358" s="95"/>
      <c r="H358" s="100"/>
      <c r="I358" s="96"/>
    </row>
    <row r="359" spans="1:9" ht="13.5">
      <c r="A359" s="99"/>
      <c r="B359" s="99"/>
      <c r="C359" s="95"/>
      <c r="D359" s="95"/>
      <c r="E359" s="95"/>
      <c r="F359" s="95"/>
      <c r="G359" s="95"/>
      <c r="H359" s="100"/>
      <c r="I359" s="126"/>
    </row>
    <row r="360" spans="1:9" ht="13.5">
      <c r="A360" s="99"/>
      <c r="B360" s="99"/>
      <c r="C360" s="95"/>
      <c r="D360" s="95"/>
      <c r="E360" s="95"/>
      <c r="F360" s="95"/>
      <c r="G360" s="95"/>
      <c r="H360" s="100"/>
      <c r="I360" s="126"/>
    </row>
    <row r="361" spans="1:9" ht="14.25">
      <c r="A361" s="97"/>
      <c r="B361" s="97"/>
      <c r="C361" s="127"/>
      <c r="D361" s="127"/>
      <c r="E361" s="127"/>
      <c r="F361" s="132"/>
      <c r="G361" s="127"/>
      <c r="H361" s="127"/>
      <c r="I361" s="131"/>
    </row>
    <row r="362" spans="1:9" ht="14.25">
      <c r="A362" s="97"/>
      <c r="B362" s="97"/>
      <c r="C362" s="127"/>
      <c r="D362" s="127"/>
      <c r="E362" s="127"/>
      <c r="F362" s="132"/>
      <c r="G362" s="127"/>
      <c r="H362" s="127"/>
      <c r="I362" s="131"/>
    </row>
    <row r="363" spans="1:9" ht="13.5">
      <c r="A363" s="99"/>
      <c r="B363" s="99"/>
      <c r="C363" s="95"/>
      <c r="D363" s="95"/>
      <c r="E363" s="95"/>
      <c r="F363" s="100"/>
      <c r="G363" s="95"/>
      <c r="H363" s="95"/>
      <c r="I363" s="96"/>
    </row>
    <row r="364" spans="1:9" ht="14.25">
      <c r="A364" s="134"/>
      <c r="B364" s="134"/>
      <c r="C364" s="127"/>
      <c r="D364" s="127"/>
      <c r="E364" s="127"/>
      <c r="F364" s="132"/>
      <c r="G364" s="127"/>
      <c r="H364" s="127"/>
      <c r="I364" s="131"/>
    </row>
    <row r="365" spans="1:9" ht="13.5">
      <c r="A365" s="99"/>
      <c r="B365" s="99"/>
      <c r="C365" s="95"/>
      <c r="D365" s="95"/>
      <c r="E365" s="95"/>
      <c r="F365" s="100"/>
      <c r="G365" s="95"/>
      <c r="H365" s="95"/>
      <c r="I365" s="96"/>
    </row>
    <row r="366" spans="1:9" ht="13.5">
      <c r="A366" s="99"/>
      <c r="B366" s="99"/>
      <c r="C366" s="95"/>
      <c r="D366" s="95"/>
      <c r="E366" s="95"/>
      <c r="F366" s="100"/>
      <c r="G366" s="95"/>
      <c r="H366" s="95"/>
      <c r="I366" s="96"/>
    </row>
    <row r="367" spans="1:9" ht="13.5">
      <c r="A367" s="99"/>
      <c r="B367" s="99"/>
      <c r="C367" s="95"/>
      <c r="D367" s="95"/>
      <c r="E367" s="95"/>
      <c r="F367" s="100"/>
      <c r="G367" s="95"/>
      <c r="H367" s="95"/>
      <c r="I367" s="96"/>
    </row>
    <row r="368" spans="1:9" ht="13.5">
      <c r="A368" s="99"/>
      <c r="B368" s="99"/>
      <c r="C368" s="95"/>
      <c r="D368" s="95"/>
      <c r="E368" s="95"/>
      <c r="F368" s="100"/>
      <c r="G368" s="95"/>
      <c r="H368" s="100"/>
      <c r="I368" s="96"/>
    </row>
    <row r="369" spans="1:9" ht="13.5">
      <c r="A369" s="99"/>
      <c r="B369" s="99"/>
      <c r="C369" s="95"/>
      <c r="D369" s="95"/>
      <c r="E369" s="95"/>
      <c r="F369" s="100"/>
      <c r="G369" s="95"/>
      <c r="H369" s="100"/>
      <c r="I369" s="126"/>
    </row>
    <row r="370" spans="1:9" ht="13.5">
      <c r="A370" s="130"/>
      <c r="B370" s="130"/>
      <c r="C370" s="127"/>
      <c r="D370" s="127"/>
      <c r="E370" s="127"/>
      <c r="F370" s="127"/>
      <c r="G370" s="127"/>
      <c r="H370" s="127"/>
      <c r="I370" s="131"/>
    </row>
    <row r="371" spans="1:9" s="4" customFormat="1" ht="14.25">
      <c r="A371" s="97"/>
      <c r="B371" s="97"/>
      <c r="C371" s="127"/>
      <c r="D371" s="127"/>
      <c r="E371" s="127"/>
      <c r="F371" s="127"/>
      <c r="G371" s="136"/>
      <c r="H371" s="136"/>
      <c r="I371" s="131"/>
    </row>
    <row r="372" spans="1:9" ht="14.25">
      <c r="A372" s="97"/>
      <c r="B372" s="97"/>
      <c r="C372" s="127"/>
      <c r="D372" s="127"/>
      <c r="E372" s="127"/>
      <c r="F372" s="127"/>
      <c r="G372" s="127"/>
      <c r="H372" s="127"/>
      <c r="I372" s="131"/>
    </row>
    <row r="373" spans="1:9" ht="13.5">
      <c r="A373" s="99"/>
      <c r="B373" s="99"/>
      <c r="C373" s="95"/>
      <c r="D373" s="95"/>
      <c r="E373" s="95"/>
      <c r="F373" s="95"/>
      <c r="G373" s="95"/>
      <c r="H373" s="95"/>
      <c r="I373" s="96"/>
    </row>
    <row r="374" spans="1:9" ht="13.5">
      <c r="A374" s="99"/>
      <c r="B374" s="99"/>
      <c r="C374" s="95"/>
      <c r="D374" s="95"/>
      <c r="E374" s="95"/>
      <c r="F374" s="95"/>
      <c r="G374" s="95"/>
      <c r="H374" s="100"/>
      <c r="I374" s="96"/>
    </row>
    <row r="375" spans="1:9" ht="13.5">
      <c r="A375" s="99"/>
      <c r="B375" s="99"/>
      <c r="C375" s="95"/>
      <c r="D375" s="95"/>
      <c r="E375" s="95"/>
      <c r="F375" s="95"/>
      <c r="G375" s="95"/>
      <c r="H375" s="100"/>
      <c r="I375" s="96"/>
    </row>
    <row r="376" spans="1:9" ht="13.5">
      <c r="A376" s="99"/>
      <c r="B376" s="99"/>
      <c r="C376" s="95"/>
      <c r="D376" s="95"/>
      <c r="E376" s="95"/>
      <c r="F376" s="95"/>
      <c r="G376" s="95"/>
      <c r="H376" s="100"/>
      <c r="I376" s="126"/>
    </row>
    <row r="377" spans="1:9" ht="13.5">
      <c r="A377" s="99"/>
      <c r="B377" s="99"/>
      <c r="C377" s="95"/>
      <c r="D377" s="95"/>
      <c r="E377" s="95"/>
      <c r="F377" s="95"/>
      <c r="G377" s="95"/>
      <c r="H377" s="100"/>
      <c r="I377" s="126"/>
    </row>
    <row r="378" spans="1:9" ht="13.5">
      <c r="A378" s="99"/>
      <c r="B378" s="99"/>
      <c r="C378" s="95"/>
      <c r="D378" s="95"/>
      <c r="E378" s="95"/>
      <c r="F378" s="95"/>
      <c r="G378" s="95"/>
      <c r="H378" s="100"/>
      <c r="I378" s="126"/>
    </row>
    <row r="379" spans="1:9" ht="13.5">
      <c r="A379" s="99"/>
      <c r="B379" s="99"/>
      <c r="C379" s="95"/>
      <c r="D379" s="95"/>
      <c r="E379" s="95"/>
      <c r="F379" s="95"/>
      <c r="G379" s="95"/>
      <c r="H379" s="100"/>
      <c r="I379" s="126"/>
    </row>
    <row r="380" spans="1:9" ht="13.5">
      <c r="A380" s="99"/>
      <c r="B380" s="99"/>
      <c r="C380" s="95"/>
      <c r="D380" s="95"/>
      <c r="E380" s="95"/>
      <c r="F380" s="95"/>
      <c r="G380" s="95"/>
      <c r="H380" s="100"/>
      <c r="I380" s="96"/>
    </row>
    <row r="381" spans="1:9" ht="13.5">
      <c r="A381" s="99"/>
      <c r="B381" s="99"/>
      <c r="C381" s="95"/>
      <c r="D381" s="95"/>
      <c r="E381" s="95"/>
      <c r="F381" s="95"/>
      <c r="G381" s="95"/>
      <c r="H381" s="100"/>
      <c r="I381" s="126"/>
    </row>
    <row r="382" spans="1:9" ht="13.5">
      <c r="A382" s="99"/>
      <c r="B382" s="99"/>
      <c r="C382" s="95"/>
      <c r="D382" s="95"/>
      <c r="E382" s="95"/>
      <c r="F382" s="95"/>
      <c r="G382" s="95"/>
      <c r="H382" s="100"/>
      <c r="I382" s="126"/>
    </row>
    <row r="383" spans="1:9" ht="14.25">
      <c r="A383" s="97"/>
      <c r="B383" s="97"/>
      <c r="C383" s="95"/>
      <c r="D383" s="95"/>
      <c r="E383" s="95"/>
      <c r="F383" s="95"/>
      <c r="G383" s="95"/>
      <c r="H383" s="95"/>
      <c r="I383" s="96"/>
    </row>
    <row r="384" spans="1:9" ht="13.5">
      <c r="A384" s="98"/>
      <c r="B384" s="98"/>
      <c r="C384" s="95"/>
      <c r="D384" s="95"/>
      <c r="E384" s="95"/>
      <c r="F384" s="95"/>
      <c r="G384" s="95"/>
      <c r="H384" s="95"/>
      <c r="I384" s="96"/>
    </row>
    <row r="385" spans="1:9" ht="13.5">
      <c r="A385" s="99"/>
      <c r="B385" s="99"/>
      <c r="C385" s="95"/>
      <c r="D385" s="95"/>
      <c r="E385" s="95"/>
      <c r="F385" s="95"/>
      <c r="G385" s="95"/>
      <c r="H385" s="100"/>
      <c r="I385" s="96"/>
    </row>
    <row r="386" spans="1:9" ht="13.5">
      <c r="A386" s="99"/>
      <c r="B386" s="99"/>
      <c r="C386" s="95"/>
      <c r="D386" s="95"/>
      <c r="E386" s="95"/>
      <c r="F386" s="95"/>
      <c r="G386" s="95"/>
      <c r="H386" s="100"/>
      <c r="I386" s="96"/>
    </row>
    <row r="387" spans="1:9" ht="13.5">
      <c r="A387" s="99"/>
      <c r="B387" s="99"/>
      <c r="C387" s="95"/>
      <c r="D387" s="95"/>
      <c r="E387" s="95"/>
      <c r="F387" s="95"/>
      <c r="G387" s="95"/>
      <c r="H387" s="100"/>
      <c r="I387" s="126"/>
    </row>
    <row r="388" spans="1:9" ht="13.5">
      <c r="A388" s="99"/>
      <c r="B388" s="99"/>
      <c r="C388" s="95"/>
      <c r="D388" s="95"/>
      <c r="E388" s="95"/>
      <c r="F388" s="95"/>
      <c r="G388" s="95"/>
      <c r="H388" s="100"/>
      <c r="I388" s="126"/>
    </row>
    <row r="389" spans="1:9" ht="13.5">
      <c r="A389" s="99"/>
      <c r="B389" s="99"/>
      <c r="C389" s="95"/>
      <c r="D389" s="95"/>
      <c r="E389" s="95"/>
      <c r="F389" s="95"/>
      <c r="G389" s="95"/>
      <c r="H389" s="100"/>
      <c r="I389" s="126"/>
    </row>
    <row r="390" spans="1:9" ht="13.5">
      <c r="A390" s="99"/>
      <c r="B390" s="99"/>
      <c r="C390" s="95"/>
      <c r="D390" s="95"/>
      <c r="E390" s="95"/>
      <c r="F390" s="95"/>
      <c r="G390" s="95"/>
      <c r="H390" s="100"/>
      <c r="I390" s="96"/>
    </row>
    <row r="391" spans="1:9" ht="13.5">
      <c r="A391" s="99"/>
      <c r="B391" s="99"/>
      <c r="C391" s="95"/>
      <c r="D391" s="95"/>
      <c r="E391" s="95"/>
      <c r="F391" s="95"/>
      <c r="G391" s="95"/>
      <c r="H391" s="100"/>
      <c r="I391" s="126"/>
    </row>
    <row r="392" spans="1:9" ht="13.5">
      <c r="A392" s="99"/>
      <c r="B392" s="99"/>
      <c r="C392" s="95"/>
      <c r="D392" s="95"/>
      <c r="E392" s="95"/>
      <c r="F392" s="95"/>
      <c r="G392" s="95"/>
      <c r="H392" s="100"/>
      <c r="I392" s="126"/>
    </row>
    <row r="393" spans="1:9" ht="14.25">
      <c r="A393" s="97"/>
      <c r="B393" s="97"/>
      <c r="C393" s="95"/>
      <c r="D393" s="95"/>
      <c r="E393" s="95"/>
      <c r="F393" s="95"/>
      <c r="G393" s="95"/>
      <c r="H393" s="95"/>
      <c r="I393" s="96"/>
    </row>
    <row r="394" spans="1:9" ht="13.5">
      <c r="A394" s="98"/>
      <c r="B394" s="98"/>
      <c r="C394" s="95"/>
      <c r="D394" s="95"/>
      <c r="E394" s="95"/>
      <c r="F394" s="95"/>
      <c r="G394" s="95"/>
      <c r="H394" s="95"/>
      <c r="I394" s="96"/>
    </row>
    <row r="395" spans="1:9" ht="13.5">
      <c r="A395" s="99"/>
      <c r="B395" s="99"/>
      <c r="C395" s="95"/>
      <c r="D395" s="95"/>
      <c r="E395" s="95"/>
      <c r="F395" s="95"/>
      <c r="G395" s="95"/>
      <c r="H395" s="100"/>
      <c r="I395" s="96"/>
    </row>
    <row r="396" spans="1:9" ht="13.5">
      <c r="A396" s="99"/>
      <c r="B396" s="99"/>
      <c r="C396" s="95"/>
      <c r="D396" s="95"/>
      <c r="E396" s="95"/>
      <c r="F396" s="95"/>
      <c r="G396" s="95"/>
      <c r="H396" s="100"/>
      <c r="I396" s="96"/>
    </row>
    <row r="397" spans="1:9" ht="13.5">
      <c r="A397" s="99"/>
      <c r="B397" s="99"/>
      <c r="C397" s="95"/>
      <c r="D397" s="95"/>
      <c r="E397" s="95"/>
      <c r="F397" s="95"/>
      <c r="G397" s="95"/>
      <c r="H397" s="100"/>
      <c r="I397" s="126"/>
    </row>
    <row r="398" spans="1:9" ht="13.5">
      <c r="A398" s="99"/>
      <c r="B398" s="99"/>
      <c r="C398" s="95"/>
      <c r="D398" s="95"/>
      <c r="E398" s="95"/>
      <c r="F398" s="95"/>
      <c r="G398" s="95"/>
      <c r="H398" s="100"/>
      <c r="I398" s="126"/>
    </row>
    <row r="399" spans="1:9" ht="13.5">
      <c r="A399" s="99"/>
      <c r="B399" s="99"/>
      <c r="C399" s="95"/>
      <c r="D399" s="95"/>
      <c r="E399" s="95"/>
      <c r="F399" s="95"/>
      <c r="G399" s="95"/>
      <c r="H399" s="100"/>
      <c r="I399" s="96"/>
    </row>
    <row r="400" spans="1:9" ht="13.5">
      <c r="A400" s="99"/>
      <c r="B400" s="99"/>
      <c r="C400" s="95"/>
      <c r="D400" s="95"/>
      <c r="E400" s="95"/>
      <c r="F400" s="95"/>
      <c r="G400" s="95"/>
      <c r="H400" s="100"/>
      <c r="I400" s="126"/>
    </row>
    <row r="401" spans="1:9" ht="13.5">
      <c r="A401" s="99"/>
      <c r="B401" s="99"/>
      <c r="C401" s="95"/>
      <c r="D401" s="95"/>
      <c r="E401" s="95"/>
      <c r="F401" s="95"/>
      <c r="G401" s="95"/>
      <c r="H401" s="100"/>
      <c r="I401" s="126"/>
    </row>
    <row r="402" spans="1:9" ht="14.25">
      <c r="A402" s="97"/>
      <c r="B402" s="97"/>
      <c r="C402" s="95"/>
      <c r="D402" s="95"/>
      <c r="E402" s="95"/>
      <c r="F402" s="95"/>
      <c r="G402" s="95"/>
      <c r="H402" s="95"/>
      <c r="I402" s="96"/>
    </row>
    <row r="403" spans="1:9" ht="13.5">
      <c r="A403" s="98"/>
      <c r="B403" s="98"/>
      <c r="C403" s="95"/>
      <c r="D403" s="95"/>
      <c r="E403" s="95"/>
      <c r="F403" s="95"/>
      <c r="G403" s="95"/>
      <c r="H403" s="95"/>
      <c r="I403" s="96"/>
    </row>
    <row r="404" spans="1:9" ht="13.5">
      <c r="A404" s="99"/>
      <c r="B404" s="99"/>
      <c r="C404" s="95"/>
      <c r="D404" s="95"/>
      <c r="E404" s="95"/>
      <c r="F404" s="95"/>
      <c r="G404" s="95"/>
      <c r="H404" s="100"/>
      <c r="I404" s="96"/>
    </row>
    <row r="405" spans="1:9" ht="13.5">
      <c r="A405" s="99"/>
      <c r="B405" s="99"/>
      <c r="C405" s="95"/>
      <c r="D405" s="95"/>
      <c r="E405" s="95"/>
      <c r="F405" s="95"/>
      <c r="G405" s="95"/>
      <c r="H405" s="100"/>
      <c r="I405" s="96"/>
    </row>
    <row r="406" spans="1:9" ht="13.5">
      <c r="A406" s="99"/>
      <c r="B406" s="99"/>
      <c r="C406" s="95"/>
      <c r="D406" s="95"/>
      <c r="E406" s="95"/>
      <c r="F406" s="95"/>
      <c r="G406" s="95"/>
      <c r="H406" s="100"/>
      <c r="I406" s="126"/>
    </row>
    <row r="407" spans="1:9" ht="13.5">
      <c r="A407" s="99"/>
      <c r="B407" s="99"/>
      <c r="C407" s="95"/>
      <c r="D407" s="95"/>
      <c r="E407" s="95"/>
      <c r="F407" s="95"/>
      <c r="G407" s="95"/>
      <c r="H407" s="100"/>
      <c r="I407" s="126"/>
    </row>
    <row r="408" spans="1:9" ht="13.5">
      <c r="A408" s="99"/>
      <c r="B408" s="99"/>
      <c r="C408" s="95"/>
      <c r="D408" s="95"/>
      <c r="E408" s="95"/>
      <c r="F408" s="95"/>
      <c r="G408" s="95"/>
      <c r="H408" s="100"/>
      <c r="I408" s="96"/>
    </row>
    <row r="409" spans="1:9" ht="13.5">
      <c r="A409" s="99"/>
      <c r="B409" s="99"/>
      <c r="C409" s="95"/>
      <c r="D409" s="95"/>
      <c r="E409" s="95"/>
      <c r="F409" s="95"/>
      <c r="G409" s="95"/>
      <c r="H409" s="100"/>
      <c r="I409" s="126"/>
    </row>
    <row r="410" spans="1:9" ht="13.5">
      <c r="A410" s="99"/>
      <c r="B410" s="99"/>
      <c r="C410" s="95"/>
      <c r="D410" s="95"/>
      <c r="E410" s="95"/>
      <c r="F410" s="95"/>
      <c r="G410" s="95"/>
      <c r="H410" s="100"/>
      <c r="I410" s="126"/>
    </row>
    <row r="411" spans="1:9" ht="13.5">
      <c r="A411" s="130"/>
      <c r="B411" s="130"/>
      <c r="C411" s="127"/>
      <c r="D411" s="127"/>
      <c r="E411" s="127"/>
      <c r="F411" s="127"/>
      <c r="G411" s="127"/>
      <c r="H411" s="127"/>
      <c r="I411" s="131"/>
    </row>
    <row r="412" spans="1:9" ht="13.5">
      <c r="A412" s="99"/>
      <c r="B412" s="99"/>
      <c r="C412" s="95"/>
      <c r="D412" s="95"/>
      <c r="E412" s="95"/>
      <c r="F412" s="95"/>
      <c r="G412" s="95"/>
      <c r="H412" s="95"/>
      <c r="I412" s="96"/>
    </row>
    <row r="413" spans="1:9" ht="13.5">
      <c r="A413" s="99"/>
      <c r="B413" s="99"/>
      <c r="C413" s="95"/>
      <c r="D413" s="95"/>
      <c r="E413" s="95"/>
      <c r="F413" s="95"/>
      <c r="G413" s="95"/>
      <c r="H413" s="100"/>
      <c r="I413" s="96"/>
    </row>
    <row r="414" spans="1:9" ht="13.5">
      <c r="A414" s="99"/>
      <c r="B414" s="99"/>
      <c r="C414" s="95"/>
      <c r="D414" s="95"/>
      <c r="E414" s="95"/>
      <c r="F414" s="95"/>
      <c r="G414" s="95"/>
      <c r="H414" s="100"/>
      <c r="I414" s="96"/>
    </row>
    <row r="415" spans="1:9" ht="13.5">
      <c r="A415" s="99"/>
      <c r="B415" s="99"/>
      <c r="C415" s="95"/>
      <c r="D415" s="95"/>
      <c r="E415" s="95"/>
      <c r="F415" s="95"/>
      <c r="G415" s="95"/>
      <c r="H415" s="100"/>
      <c r="I415" s="126"/>
    </row>
    <row r="416" spans="1:9" ht="13.5">
      <c r="A416" s="99"/>
      <c r="B416" s="99"/>
      <c r="C416" s="95"/>
      <c r="D416" s="95"/>
      <c r="E416" s="95"/>
      <c r="F416" s="95"/>
      <c r="G416" s="95"/>
      <c r="H416" s="100"/>
      <c r="I416" s="126"/>
    </row>
    <row r="417" spans="1:9" ht="13.5">
      <c r="A417" s="99"/>
      <c r="B417" s="99"/>
      <c r="C417" s="95"/>
      <c r="D417" s="95"/>
      <c r="E417" s="95"/>
      <c r="F417" s="95"/>
      <c r="G417" s="95"/>
      <c r="H417" s="100"/>
      <c r="I417" s="126"/>
    </row>
    <row r="418" spans="1:9" ht="13.5">
      <c r="A418" s="99"/>
      <c r="B418" s="99"/>
      <c r="C418" s="95"/>
      <c r="D418" s="95"/>
      <c r="E418" s="95"/>
      <c r="F418" s="95"/>
      <c r="G418" s="95"/>
      <c r="H418" s="100"/>
      <c r="I418" s="126"/>
    </row>
    <row r="419" spans="1:9" ht="13.5">
      <c r="A419" s="99"/>
      <c r="B419" s="99"/>
      <c r="C419" s="95"/>
      <c r="D419" s="95"/>
      <c r="E419" s="95"/>
      <c r="F419" s="95"/>
      <c r="G419" s="95"/>
      <c r="H419" s="100"/>
      <c r="I419" s="96"/>
    </row>
    <row r="420" spans="1:9" ht="13.5">
      <c r="A420" s="99"/>
      <c r="B420" s="99"/>
      <c r="C420" s="95"/>
      <c r="D420" s="95"/>
      <c r="E420" s="95"/>
      <c r="F420" s="95"/>
      <c r="G420" s="95"/>
      <c r="H420" s="100"/>
      <c r="I420" s="126"/>
    </row>
    <row r="421" spans="1:9" ht="13.5">
      <c r="A421" s="99"/>
      <c r="B421" s="99"/>
      <c r="C421" s="95"/>
      <c r="D421" s="95"/>
      <c r="E421" s="95"/>
      <c r="F421" s="95"/>
      <c r="G421" s="95"/>
      <c r="H421" s="100"/>
      <c r="I421" s="126"/>
    </row>
    <row r="422" spans="1:9" ht="13.5">
      <c r="A422" s="98"/>
      <c r="B422" s="98"/>
      <c r="C422" s="95"/>
      <c r="D422" s="95"/>
      <c r="E422" s="95"/>
      <c r="F422" s="100"/>
      <c r="G422" s="95"/>
      <c r="H422" s="95"/>
      <c r="I422" s="96"/>
    </row>
    <row r="423" spans="1:9" ht="14.25">
      <c r="A423" s="97"/>
      <c r="B423" s="97"/>
      <c r="C423" s="95"/>
      <c r="D423" s="95"/>
      <c r="E423" s="95"/>
      <c r="F423" s="100"/>
      <c r="G423" s="95"/>
      <c r="H423" s="95"/>
      <c r="I423" s="96"/>
    </row>
    <row r="424" spans="1:9" ht="13.5">
      <c r="A424" s="99"/>
      <c r="B424" s="99"/>
      <c r="C424" s="95"/>
      <c r="D424" s="95"/>
      <c r="E424" s="95"/>
      <c r="F424" s="100"/>
      <c r="G424" s="95"/>
      <c r="H424" s="100"/>
      <c r="I424" s="96"/>
    </row>
    <row r="425" spans="1:9" ht="13.5">
      <c r="A425" s="99"/>
      <c r="B425" s="99"/>
      <c r="C425" s="95"/>
      <c r="D425" s="95"/>
      <c r="E425" s="95"/>
      <c r="F425" s="100"/>
      <c r="G425" s="95"/>
      <c r="H425" s="100"/>
      <c r="I425" s="96"/>
    </row>
    <row r="426" spans="1:9" ht="13.5">
      <c r="A426" s="99"/>
      <c r="B426" s="99"/>
      <c r="C426" s="95"/>
      <c r="D426" s="95"/>
      <c r="E426" s="95"/>
      <c r="F426" s="100"/>
      <c r="G426" s="95"/>
      <c r="H426" s="100"/>
      <c r="I426" s="126"/>
    </row>
    <row r="427" spans="1:9" ht="13.5">
      <c r="A427" s="99"/>
      <c r="B427" s="99"/>
      <c r="C427" s="95"/>
      <c r="D427" s="95"/>
      <c r="E427" s="95"/>
      <c r="F427" s="100"/>
      <c r="G427" s="95"/>
      <c r="H427" s="100"/>
      <c r="I427" s="126"/>
    </row>
    <row r="428" spans="1:9" ht="13.5">
      <c r="A428" s="99"/>
      <c r="B428" s="99"/>
      <c r="C428" s="95"/>
      <c r="D428" s="95"/>
      <c r="E428" s="95"/>
      <c r="F428" s="100"/>
      <c r="G428" s="95"/>
      <c r="H428" s="100"/>
      <c r="I428" s="126"/>
    </row>
    <row r="429" spans="1:9" ht="13.5">
      <c r="A429" s="99"/>
      <c r="B429" s="99"/>
      <c r="C429" s="95"/>
      <c r="D429" s="95"/>
      <c r="E429" s="95"/>
      <c r="F429" s="100"/>
      <c r="G429" s="95"/>
      <c r="H429" s="100"/>
      <c r="I429" s="96"/>
    </row>
    <row r="430" spans="1:9" ht="13.5">
      <c r="A430" s="99"/>
      <c r="B430" s="99"/>
      <c r="C430" s="95"/>
      <c r="D430" s="95"/>
      <c r="E430" s="95"/>
      <c r="F430" s="100"/>
      <c r="G430" s="95"/>
      <c r="H430" s="100"/>
      <c r="I430" s="126"/>
    </row>
    <row r="431" spans="1:9" ht="13.5">
      <c r="A431" s="99"/>
      <c r="B431" s="99"/>
      <c r="C431" s="95"/>
      <c r="D431" s="95"/>
      <c r="E431" s="95"/>
      <c r="F431" s="100"/>
      <c r="G431" s="95"/>
      <c r="H431" s="100"/>
      <c r="I431" s="126"/>
    </row>
    <row r="432" spans="1:9" ht="13.5">
      <c r="A432" s="94"/>
      <c r="B432" s="94"/>
      <c r="C432" s="127"/>
      <c r="D432" s="127"/>
      <c r="E432" s="127"/>
      <c r="F432" s="127"/>
      <c r="G432" s="127"/>
      <c r="H432" s="127"/>
      <c r="I432" s="131"/>
    </row>
    <row r="433" spans="1:9" ht="13.5">
      <c r="A433" s="130"/>
      <c r="B433" s="130"/>
      <c r="C433" s="95"/>
      <c r="D433" s="95"/>
      <c r="E433" s="95"/>
      <c r="F433" s="95"/>
      <c r="G433" s="95"/>
      <c r="H433" s="95"/>
      <c r="I433" s="96"/>
    </row>
    <row r="434" spans="1:9" ht="13.5">
      <c r="A434" s="98"/>
      <c r="B434" s="98"/>
      <c r="C434" s="95"/>
      <c r="D434" s="95"/>
      <c r="E434" s="95"/>
      <c r="F434" s="95"/>
      <c r="G434" s="95"/>
      <c r="H434" s="95"/>
      <c r="I434" s="96"/>
    </row>
    <row r="435" spans="1:9" ht="14.25">
      <c r="A435" s="97"/>
      <c r="B435" s="97"/>
      <c r="C435" s="95"/>
      <c r="D435" s="95"/>
      <c r="E435" s="95"/>
      <c r="F435" s="95"/>
      <c r="G435" s="95"/>
      <c r="H435" s="95"/>
      <c r="I435" s="96"/>
    </row>
    <row r="436" spans="1:9" ht="13.5">
      <c r="A436" s="98"/>
      <c r="B436" s="98"/>
      <c r="C436" s="95"/>
      <c r="D436" s="95"/>
      <c r="E436" s="95"/>
      <c r="F436" s="95"/>
      <c r="G436" s="95"/>
      <c r="H436" s="95"/>
      <c r="I436" s="96"/>
    </row>
    <row r="437" spans="1:9" ht="13.5">
      <c r="A437" s="130"/>
      <c r="B437" s="130"/>
      <c r="C437" s="127"/>
      <c r="D437" s="127"/>
      <c r="E437" s="127"/>
      <c r="F437" s="127"/>
      <c r="G437" s="127"/>
      <c r="H437" s="132"/>
      <c r="I437" s="131"/>
    </row>
    <row r="438" spans="1:9" ht="13.5">
      <c r="A438" s="99"/>
      <c r="B438" s="99"/>
      <c r="C438" s="95"/>
      <c r="D438" s="95"/>
      <c r="E438" s="95"/>
      <c r="F438" s="95"/>
      <c r="G438" s="95"/>
      <c r="H438" s="100"/>
      <c r="I438" s="96"/>
    </row>
    <row r="439" spans="1:9" ht="13.5">
      <c r="A439" s="99"/>
      <c r="B439" s="99"/>
      <c r="C439" s="95"/>
      <c r="D439" s="95"/>
      <c r="E439" s="95"/>
      <c r="F439" s="95"/>
      <c r="G439" s="95"/>
      <c r="H439" s="100"/>
      <c r="I439" s="126"/>
    </row>
    <row r="440" spans="1:9" ht="13.5">
      <c r="A440" s="130"/>
      <c r="B440" s="130"/>
      <c r="C440" s="127"/>
      <c r="D440" s="127"/>
      <c r="E440" s="127"/>
      <c r="F440" s="127"/>
      <c r="G440" s="127"/>
      <c r="H440" s="127"/>
      <c r="I440" s="131"/>
    </row>
    <row r="441" spans="1:9" ht="14.25">
      <c r="A441" s="97"/>
      <c r="B441" s="97"/>
      <c r="C441" s="127"/>
      <c r="D441" s="127"/>
      <c r="E441" s="127"/>
      <c r="F441" s="127"/>
      <c r="G441" s="127"/>
      <c r="H441" s="127"/>
      <c r="I441" s="131"/>
    </row>
    <row r="442" spans="1:9" ht="14.25">
      <c r="A442" s="97"/>
      <c r="B442" s="97"/>
      <c r="C442" s="127"/>
      <c r="D442" s="127"/>
      <c r="E442" s="127"/>
      <c r="F442" s="127"/>
      <c r="G442" s="127"/>
      <c r="H442" s="127"/>
      <c r="I442" s="131"/>
    </row>
    <row r="443" spans="1:9" ht="14.25">
      <c r="A443" s="97"/>
      <c r="B443" s="97"/>
      <c r="C443" s="95"/>
      <c r="D443" s="95"/>
      <c r="E443" s="95"/>
      <c r="F443" s="95"/>
      <c r="G443" s="95"/>
      <c r="H443" s="95"/>
      <c r="I443" s="96"/>
    </row>
    <row r="444" spans="1:9" ht="13.5">
      <c r="A444" s="125"/>
      <c r="B444" s="125"/>
      <c r="C444" s="95"/>
      <c r="D444" s="95"/>
      <c r="E444" s="95"/>
      <c r="F444" s="95"/>
      <c r="G444" s="95"/>
      <c r="H444" s="95"/>
      <c r="I444" s="96"/>
    </row>
    <row r="445" spans="1:9" ht="13.5">
      <c r="A445" s="99"/>
      <c r="B445" s="99"/>
      <c r="C445" s="95"/>
      <c r="D445" s="95"/>
      <c r="E445" s="95"/>
      <c r="F445" s="95"/>
      <c r="G445" s="95"/>
      <c r="H445" s="100"/>
      <c r="I445" s="96"/>
    </row>
    <row r="446" spans="1:9" ht="13.5">
      <c r="A446" s="99"/>
      <c r="B446" s="99"/>
      <c r="C446" s="95"/>
      <c r="D446" s="95"/>
      <c r="E446" s="95"/>
      <c r="F446" s="95"/>
      <c r="G446" s="95"/>
      <c r="H446" s="100"/>
      <c r="I446" s="96"/>
    </row>
    <row r="447" spans="1:9" ht="13.5">
      <c r="A447" s="99"/>
      <c r="B447" s="99"/>
      <c r="C447" s="95"/>
      <c r="D447" s="95"/>
      <c r="E447" s="95"/>
      <c r="F447" s="95"/>
      <c r="G447" s="95"/>
      <c r="H447" s="100"/>
      <c r="I447" s="96"/>
    </row>
    <row r="448" spans="1:9" ht="13.5">
      <c r="A448" s="99"/>
      <c r="B448" s="99"/>
      <c r="C448" s="95"/>
      <c r="D448" s="95"/>
      <c r="E448" s="95"/>
      <c r="F448" s="95"/>
      <c r="G448" s="95"/>
      <c r="H448" s="100"/>
      <c r="I448" s="96"/>
    </row>
    <row r="449" spans="1:9" ht="13.5">
      <c r="A449" s="99"/>
      <c r="B449" s="99"/>
      <c r="C449" s="95"/>
      <c r="D449" s="95"/>
      <c r="E449" s="95"/>
      <c r="F449" s="95"/>
      <c r="G449" s="95"/>
      <c r="H449" s="100"/>
      <c r="I449" s="96"/>
    </row>
    <row r="450" spans="1:9" ht="13.5">
      <c r="A450" s="99"/>
      <c r="B450" s="99"/>
      <c r="C450" s="95"/>
      <c r="D450" s="95"/>
      <c r="E450" s="95"/>
      <c r="F450" s="95"/>
      <c r="G450" s="95"/>
      <c r="H450" s="100"/>
      <c r="I450" s="96"/>
    </row>
    <row r="451" spans="1:9" ht="13.5">
      <c r="A451" s="99"/>
      <c r="B451" s="99"/>
      <c r="C451" s="95"/>
      <c r="D451" s="95"/>
      <c r="E451" s="95"/>
      <c r="F451" s="95"/>
      <c r="G451" s="95"/>
      <c r="H451" s="100"/>
      <c r="I451" s="96"/>
    </row>
    <row r="452" spans="1:9" ht="13.5">
      <c r="A452" s="99"/>
      <c r="B452" s="99"/>
      <c r="C452" s="95"/>
      <c r="D452" s="95"/>
      <c r="E452" s="95"/>
      <c r="F452" s="95"/>
      <c r="G452" s="95"/>
      <c r="H452" s="100"/>
      <c r="I452" s="96"/>
    </row>
    <row r="453" spans="1:9" ht="13.5">
      <c r="A453" s="99"/>
      <c r="B453" s="99"/>
      <c r="C453" s="95"/>
      <c r="D453" s="95"/>
      <c r="E453" s="95"/>
      <c r="F453" s="95"/>
      <c r="G453" s="95"/>
      <c r="H453" s="100"/>
      <c r="I453" s="96"/>
    </row>
    <row r="454" spans="1:9" ht="13.5">
      <c r="A454" s="99"/>
      <c r="B454" s="99"/>
      <c r="C454" s="95"/>
      <c r="D454" s="95"/>
      <c r="E454" s="95"/>
      <c r="F454" s="95"/>
      <c r="G454" s="95"/>
      <c r="H454" s="100"/>
      <c r="I454" s="96"/>
    </row>
    <row r="455" spans="1:9" ht="13.5">
      <c r="A455" s="99"/>
      <c r="B455" s="99"/>
      <c r="C455" s="95"/>
      <c r="D455" s="95"/>
      <c r="E455" s="95"/>
      <c r="F455" s="95"/>
      <c r="G455" s="95"/>
      <c r="H455" s="100"/>
      <c r="I455" s="96"/>
    </row>
    <row r="456" spans="1:9" ht="13.5">
      <c r="A456" s="99"/>
      <c r="B456" s="99"/>
      <c r="C456" s="95"/>
      <c r="D456" s="95"/>
      <c r="E456" s="95"/>
      <c r="F456" s="95"/>
      <c r="G456" s="95"/>
      <c r="H456" s="100"/>
      <c r="I456" s="96"/>
    </row>
    <row r="457" spans="1:9" ht="13.5">
      <c r="A457" s="99"/>
      <c r="B457" s="99"/>
      <c r="C457" s="95"/>
      <c r="D457" s="95"/>
      <c r="E457" s="95"/>
      <c r="F457" s="95"/>
      <c r="G457" s="95"/>
      <c r="H457" s="100"/>
      <c r="I457" s="96"/>
    </row>
    <row r="458" spans="1:9" ht="13.5">
      <c r="A458" s="99"/>
      <c r="B458" s="99"/>
      <c r="C458" s="95"/>
      <c r="D458" s="95"/>
      <c r="E458" s="95"/>
      <c r="F458" s="95"/>
      <c r="G458" s="95"/>
      <c r="H458" s="100"/>
      <c r="I458" s="96"/>
    </row>
    <row r="459" spans="1:9" ht="13.5">
      <c r="A459" s="99"/>
      <c r="B459" s="99"/>
      <c r="C459" s="95"/>
      <c r="D459" s="95"/>
      <c r="E459" s="95"/>
      <c r="F459" s="95"/>
      <c r="G459" s="95"/>
      <c r="H459" s="100"/>
      <c r="I459" s="96"/>
    </row>
    <row r="460" spans="1:9" ht="13.5">
      <c r="A460" s="99"/>
      <c r="B460" s="99"/>
      <c r="C460" s="95"/>
      <c r="D460" s="95"/>
      <c r="E460" s="95"/>
      <c r="F460" s="95"/>
      <c r="G460" s="95"/>
      <c r="H460" s="100"/>
      <c r="I460" s="96"/>
    </row>
    <row r="461" spans="1:9" ht="13.5">
      <c r="A461" s="99"/>
      <c r="B461" s="99"/>
      <c r="C461" s="95"/>
      <c r="D461" s="95"/>
      <c r="E461" s="95"/>
      <c r="F461" s="95"/>
      <c r="G461" s="95"/>
      <c r="H461" s="100"/>
      <c r="I461" s="96"/>
    </row>
    <row r="462" spans="1:9" ht="14.25">
      <c r="A462" s="97"/>
      <c r="B462" s="97"/>
      <c r="C462" s="127"/>
      <c r="D462" s="127"/>
      <c r="E462" s="127"/>
      <c r="F462" s="127"/>
      <c r="G462" s="127"/>
      <c r="H462" s="127"/>
      <c r="I462" s="131"/>
    </row>
    <row r="463" spans="1:9" ht="13.5">
      <c r="A463" s="98"/>
      <c r="B463" s="98"/>
      <c r="C463" s="95"/>
      <c r="D463" s="95"/>
      <c r="E463" s="95"/>
      <c r="F463" s="95"/>
      <c r="G463" s="95"/>
      <c r="H463" s="95"/>
      <c r="I463" s="96"/>
    </row>
    <row r="464" spans="1:9" ht="13.5">
      <c r="A464" s="99"/>
      <c r="B464" s="99"/>
      <c r="C464" s="95"/>
      <c r="D464" s="95"/>
      <c r="E464" s="95"/>
      <c r="F464" s="95"/>
      <c r="G464" s="95"/>
      <c r="H464" s="100"/>
      <c r="I464" s="96"/>
    </row>
    <row r="465" spans="1:9" ht="13.5">
      <c r="A465" s="99"/>
      <c r="B465" s="99"/>
      <c r="C465" s="95"/>
      <c r="D465" s="95"/>
      <c r="E465" s="95"/>
      <c r="F465" s="95"/>
      <c r="G465" s="95"/>
      <c r="H465" s="100"/>
      <c r="I465" s="96"/>
    </row>
    <row r="466" spans="1:9" ht="13.5">
      <c r="A466" s="130"/>
      <c r="B466" s="130"/>
      <c r="C466" s="127"/>
      <c r="D466" s="127"/>
      <c r="E466" s="127"/>
      <c r="F466" s="127"/>
      <c r="G466" s="127"/>
      <c r="H466" s="127"/>
      <c r="I466" s="128"/>
    </row>
    <row r="467" spans="1:9" ht="14.25">
      <c r="A467" s="97"/>
      <c r="B467" s="97"/>
      <c r="C467" s="95"/>
      <c r="D467" s="95"/>
      <c r="E467" s="95"/>
      <c r="F467" s="95"/>
      <c r="G467" s="95"/>
      <c r="H467" s="95"/>
      <c r="I467" s="126"/>
    </row>
    <row r="468" spans="1:9" ht="13.5">
      <c r="A468" s="99"/>
      <c r="B468" s="99"/>
      <c r="C468" s="95"/>
      <c r="D468" s="95"/>
      <c r="E468" s="95"/>
      <c r="F468" s="95"/>
      <c r="G468" s="95"/>
      <c r="H468" s="95"/>
      <c r="I468" s="126"/>
    </row>
    <row r="469" spans="1:9" ht="13.5">
      <c r="A469" s="125"/>
      <c r="B469" s="125"/>
      <c r="C469" s="95"/>
      <c r="D469" s="95"/>
      <c r="E469" s="95"/>
      <c r="F469" s="95"/>
      <c r="G469" s="95"/>
      <c r="H469" s="95"/>
      <c r="I469" s="126"/>
    </row>
    <row r="470" spans="1:9" ht="13.5">
      <c r="A470" s="125"/>
      <c r="B470" s="125"/>
      <c r="C470" s="95"/>
      <c r="D470" s="95"/>
      <c r="E470" s="95"/>
      <c r="F470" s="95"/>
      <c r="G470" s="95"/>
      <c r="H470" s="95"/>
      <c r="I470" s="126"/>
    </row>
    <row r="471" spans="1:9" ht="13.5">
      <c r="A471" s="125"/>
      <c r="B471" s="125"/>
      <c r="C471" s="95"/>
      <c r="D471" s="95"/>
      <c r="E471" s="95"/>
      <c r="F471" s="95"/>
      <c r="G471" s="95"/>
      <c r="H471" s="95"/>
      <c r="I471" s="126"/>
    </row>
    <row r="472" spans="1:9" ht="13.5">
      <c r="A472" s="125"/>
      <c r="B472" s="125"/>
      <c r="C472" s="95"/>
      <c r="D472" s="95"/>
      <c r="E472" s="95"/>
      <c r="F472" s="95"/>
      <c r="G472" s="95"/>
      <c r="H472" s="95"/>
      <c r="I472" s="126"/>
    </row>
    <row r="473" spans="1:9" s="6" customFormat="1" ht="13.5">
      <c r="A473" s="137"/>
      <c r="B473" s="137"/>
      <c r="C473" s="95"/>
      <c r="D473" s="138"/>
      <c r="E473" s="138"/>
      <c r="F473" s="138"/>
      <c r="G473" s="95"/>
      <c r="H473" s="138"/>
      <c r="I473" s="139"/>
    </row>
    <row r="474" spans="1:9" s="6" customFormat="1" ht="13.5">
      <c r="A474" s="137"/>
      <c r="B474" s="137"/>
      <c r="C474" s="95"/>
      <c r="D474" s="138"/>
      <c r="E474" s="138"/>
      <c r="F474" s="138"/>
      <c r="G474" s="95"/>
      <c r="H474" s="138"/>
      <c r="I474" s="139"/>
    </row>
    <row r="475" spans="1:9" s="6" customFormat="1" ht="13.5">
      <c r="A475" s="140"/>
      <c r="B475" s="140"/>
      <c r="C475" s="95"/>
      <c r="D475" s="138"/>
      <c r="E475" s="138"/>
      <c r="F475" s="138"/>
      <c r="G475" s="95"/>
      <c r="H475" s="138"/>
      <c r="I475" s="139"/>
    </row>
    <row r="476" spans="1:9" s="6" customFormat="1" ht="13.5">
      <c r="A476" s="140"/>
      <c r="B476" s="140"/>
      <c r="C476" s="95"/>
      <c r="D476" s="138"/>
      <c r="E476" s="138"/>
      <c r="F476" s="138"/>
      <c r="G476" s="95"/>
      <c r="H476" s="138"/>
      <c r="I476" s="139"/>
    </row>
    <row r="477" spans="1:9" s="6" customFormat="1" ht="13.5">
      <c r="A477" s="141"/>
      <c r="B477" s="141"/>
      <c r="C477" s="95"/>
      <c r="D477" s="138"/>
      <c r="E477" s="138"/>
      <c r="F477" s="138"/>
      <c r="G477" s="95"/>
      <c r="H477" s="142"/>
      <c r="I477" s="139"/>
    </row>
    <row r="478" spans="1:9" s="6" customFormat="1" ht="13.5">
      <c r="A478" s="141"/>
      <c r="B478" s="141"/>
      <c r="C478" s="95"/>
      <c r="D478" s="138"/>
      <c r="E478" s="138"/>
      <c r="F478" s="138"/>
      <c r="G478" s="95"/>
      <c r="H478" s="142"/>
      <c r="I478" s="139"/>
    </row>
    <row r="479" spans="1:9" s="6" customFormat="1" ht="13.5">
      <c r="A479" s="143"/>
      <c r="B479" s="143"/>
      <c r="C479" s="95"/>
      <c r="D479" s="138"/>
      <c r="E479" s="138"/>
      <c r="F479" s="138"/>
      <c r="G479" s="95"/>
      <c r="H479" s="138"/>
      <c r="I479" s="144"/>
    </row>
    <row r="480" spans="1:9" s="6" customFormat="1" ht="13.5">
      <c r="A480" s="141"/>
      <c r="B480" s="141"/>
      <c r="C480" s="95"/>
      <c r="D480" s="138"/>
      <c r="E480" s="138"/>
      <c r="F480" s="138"/>
      <c r="G480" s="95"/>
      <c r="H480" s="142"/>
      <c r="I480" s="144"/>
    </row>
    <row r="481" spans="1:9" s="6" customFormat="1" ht="13.5">
      <c r="A481" s="141"/>
      <c r="B481" s="141"/>
      <c r="C481" s="95"/>
      <c r="D481" s="138"/>
      <c r="E481" s="138"/>
      <c r="F481" s="138"/>
      <c r="G481" s="95"/>
      <c r="H481" s="142"/>
      <c r="I481" s="144"/>
    </row>
    <row r="482" spans="1:9" s="6" customFormat="1" ht="13.5">
      <c r="A482" s="141"/>
      <c r="B482" s="141"/>
      <c r="C482" s="95"/>
      <c r="D482" s="138"/>
      <c r="E482" s="138"/>
      <c r="F482" s="138"/>
      <c r="G482" s="95"/>
      <c r="H482" s="142"/>
      <c r="I482" s="144"/>
    </row>
    <row r="483" spans="1:9" s="6" customFormat="1" ht="13.5">
      <c r="A483" s="141"/>
      <c r="B483" s="141"/>
      <c r="C483" s="95"/>
      <c r="D483" s="138"/>
      <c r="E483" s="138"/>
      <c r="F483" s="138"/>
      <c r="G483" s="95"/>
      <c r="H483" s="142"/>
      <c r="I483" s="139"/>
    </row>
    <row r="484" spans="1:9" s="6" customFormat="1" ht="13.5">
      <c r="A484" s="141"/>
      <c r="B484" s="141"/>
      <c r="C484" s="95"/>
      <c r="D484" s="138"/>
      <c r="E484" s="138"/>
      <c r="F484" s="138"/>
      <c r="G484" s="95"/>
      <c r="H484" s="142"/>
      <c r="I484" s="144"/>
    </row>
    <row r="485" spans="1:9" s="6" customFormat="1" ht="13.5">
      <c r="A485" s="141"/>
      <c r="B485" s="141"/>
      <c r="C485" s="95"/>
      <c r="D485" s="138"/>
      <c r="E485" s="138"/>
      <c r="F485" s="138"/>
      <c r="G485" s="95"/>
      <c r="H485" s="142"/>
      <c r="I485" s="144"/>
    </row>
    <row r="486" spans="1:9" s="4" customFormat="1" ht="13.5">
      <c r="A486" s="94"/>
      <c r="B486" s="94"/>
      <c r="C486" s="127"/>
      <c r="D486" s="127"/>
      <c r="E486" s="127"/>
      <c r="F486" s="127"/>
      <c r="G486" s="127"/>
      <c r="H486" s="127"/>
      <c r="I486" s="131"/>
    </row>
    <row r="487" spans="1:9" ht="13.5">
      <c r="A487" s="130"/>
      <c r="B487" s="130"/>
      <c r="C487" s="127"/>
      <c r="D487" s="127"/>
      <c r="E487" s="127"/>
      <c r="F487" s="127"/>
      <c r="G487" s="127"/>
      <c r="H487" s="127"/>
      <c r="I487" s="131"/>
    </row>
    <row r="488" spans="1:9" ht="14.25">
      <c r="A488" s="97"/>
      <c r="B488" s="97"/>
      <c r="C488" s="127"/>
      <c r="D488" s="127"/>
      <c r="E488" s="127"/>
      <c r="F488" s="145"/>
      <c r="G488" s="127"/>
      <c r="H488" s="127"/>
      <c r="I488" s="131"/>
    </row>
    <row r="489" spans="1:9" ht="14.25">
      <c r="A489" s="97"/>
      <c r="B489" s="97"/>
      <c r="C489" s="95"/>
      <c r="D489" s="95"/>
      <c r="E489" s="95"/>
      <c r="F489" s="146"/>
      <c r="G489" s="95"/>
      <c r="H489" s="95"/>
      <c r="I489" s="96"/>
    </row>
    <row r="490" spans="1:9" ht="13.5">
      <c r="A490" s="98"/>
      <c r="B490" s="98"/>
      <c r="C490" s="95"/>
      <c r="D490" s="95"/>
      <c r="E490" s="95"/>
      <c r="F490" s="146"/>
      <c r="G490" s="95"/>
      <c r="H490" s="95"/>
      <c r="I490" s="96"/>
    </row>
    <row r="491" spans="1:9" ht="13.5">
      <c r="A491" s="130"/>
      <c r="B491" s="130"/>
      <c r="C491" s="127"/>
      <c r="D491" s="127"/>
      <c r="E491" s="127"/>
      <c r="F491" s="127"/>
      <c r="G491" s="127"/>
      <c r="H491" s="127"/>
      <c r="I491" s="131"/>
    </row>
    <row r="492" spans="1:9" ht="13.5">
      <c r="A492" s="130"/>
      <c r="B492" s="130"/>
      <c r="C492" s="127"/>
      <c r="D492" s="127"/>
      <c r="E492" s="127"/>
      <c r="F492" s="127"/>
      <c r="G492" s="127"/>
      <c r="H492" s="127"/>
      <c r="I492" s="131"/>
    </row>
    <row r="493" spans="1:9" ht="14.25">
      <c r="A493" s="97"/>
      <c r="B493" s="97"/>
      <c r="C493" s="95"/>
      <c r="D493" s="95"/>
      <c r="E493" s="95"/>
      <c r="F493" s="95"/>
      <c r="G493" s="95"/>
      <c r="H493" s="95"/>
      <c r="I493" s="96"/>
    </row>
    <row r="494" spans="1:9" ht="14.25">
      <c r="A494" s="97"/>
      <c r="B494" s="97"/>
      <c r="C494" s="95"/>
      <c r="D494" s="95"/>
      <c r="E494" s="95"/>
      <c r="F494" s="95"/>
      <c r="G494" s="95"/>
      <c r="H494" s="95"/>
      <c r="I494" s="96"/>
    </row>
    <row r="495" spans="1:9" ht="13.5">
      <c r="A495" s="98"/>
      <c r="B495" s="98"/>
      <c r="C495" s="95"/>
      <c r="D495" s="95"/>
      <c r="E495" s="95"/>
      <c r="F495" s="95"/>
      <c r="G495" s="95"/>
      <c r="H495" s="95"/>
      <c r="I495" s="96"/>
    </row>
    <row r="496" spans="1:9" ht="13.5">
      <c r="A496" s="94"/>
      <c r="B496" s="94"/>
      <c r="C496" s="127"/>
      <c r="D496" s="127"/>
      <c r="E496" s="127"/>
      <c r="F496" s="147"/>
      <c r="G496" s="127"/>
      <c r="H496" s="127"/>
      <c r="I496" s="131"/>
    </row>
    <row r="497" spans="1:9" ht="13.5">
      <c r="A497" s="94"/>
      <c r="B497" s="94"/>
      <c r="C497" s="127"/>
      <c r="D497" s="127"/>
      <c r="E497" s="127"/>
      <c r="F497" s="127"/>
      <c r="G497" s="127"/>
      <c r="H497" s="127"/>
      <c r="I497" s="131"/>
    </row>
    <row r="498" spans="1:9" ht="13.5">
      <c r="A498" s="94"/>
      <c r="B498" s="94"/>
      <c r="C498" s="127"/>
      <c r="D498" s="127"/>
      <c r="E498" s="127"/>
      <c r="F498" s="127"/>
      <c r="G498" s="127"/>
      <c r="H498" s="127"/>
      <c r="I498" s="131"/>
    </row>
    <row r="499" spans="1:9" ht="14.25">
      <c r="A499" s="97"/>
      <c r="B499" s="97"/>
      <c r="C499" s="95"/>
      <c r="D499" s="95"/>
      <c r="E499" s="95"/>
      <c r="F499" s="95"/>
      <c r="G499" s="95"/>
      <c r="H499" s="95"/>
      <c r="I499" s="96"/>
    </row>
    <row r="500" spans="1:9" ht="13.5">
      <c r="A500" s="98"/>
      <c r="B500" s="98"/>
      <c r="C500" s="95"/>
      <c r="D500" s="95"/>
      <c r="E500" s="95"/>
      <c r="F500" s="95"/>
      <c r="G500" s="95"/>
      <c r="H500" s="95"/>
      <c r="I500" s="96"/>
    </row>
    <row r="501" spans="1:9" ht="13.5">
      <c r="A501" s="99"/>
      <c r="B501" s="99"/>
      <c r="C501" s="95"/>
      <c r="D501" s="95"/>
      <c r="E501" s="95"/>
      <c r="F501" s="95"/>
      <c r="G501" s="95"/>
      <c r="H501" s="100"/>
      <c r="I501" s="96"/>
    </row>
    <row r="502" spans="1:9" ht="13.5">
      <c r="A502" s="99"/>
      <c r="B502" s="99"/>
      <c r="C502" s="95"/>
      <c r="D502" s="95"/>
      <c r="E502" s="95"/>
      <c r="F502" s="95"/>
      <c r="G502" s="95"/>
      <c r="H502" s="100"/>
      <c r="I502" s="96"/>
    </row>
    <row r="503" spans="1:9" ht="13.5">
      <c r="A503" s="99"/>
      <c r="B503" s="99"/>
      <c r="C503" s="95"/>
      <c r="D503" s="95"/>
      <c r="E503" s="95"/>
      <c r="F503" s="95"/>
      <c r="G503" s="95"/>
      <c r="H503" s="100"/>
      <c r="I503" s="96"/>
    </row>
    <row r="504" spans="1:9" ht="13.5">
      <c r="A504" s="132"/>
      <c r="B504" s="132"/>
      <c r="C504" s="95"/>
      <c r="D504" s="95"/>
      <c r="E504" s="95"/>
      <c r="F504" s="95"/>
      <c r="G504" s="95"/>
      <c r="H504" s="95"/>
      <c r="I504" s="96"/>
    </row>
    <row r="505" spans="1:9" ht="13.5">
      <c r="A505" s="99"/>
      <c r="B505" s="99"/>
      <c r="C505" s="95"/>
      <c r="D505" s="95"/>
      <c r="E505" s="95"/>
      <c r="F505" s="95"/>
      <c r="G505" s="95"/>
      <c r="H505" s="95"/>
      <c r="I505" s="96"/>
    </row>
    <row r="506" spans="1:9" ht="13.5">
      <c r="A506" s="99"/>
      <c r="B506" s="99"/>
      <c r="C506" s="95"/>
      <c r="D506" s="95"/>
      <c r="E506" s="95"/>
      <c r="F506" s="95"/>
      <c r="G506" s="95"/>
      <c r="H506" s="95"/>
      <c r="I506" s="96"/>
    </row>
    <row r="507" spans="1:9" ht="13.5">
      <c r="A507" s="99"/>
      <c r="B507" s="99"/>
      <c r="C507" s="95"/>
      <c r="D507" s="95"/>
      <c r="E507" s="95"/>
      <c r="F507" s="95"/>
      <c r="G507" s="95"/>
      <c r="H507" s="95"/>
      <c r="I507" s="96"/>
    </row>
    <row r="508" spans="1:9" s="4" customFormat="1" ht="13.5">
      <c r="A508" s="94"/>
      <c r="B508" s="94"/>
      <c r="C508" s="95"/>
      <c r="D508" s="95"/>
      <c r="E508" s="95"/>
      <c r="F508" s="95"/>
      <c r="G508" s="95"/>
      <c r="H508" s="95"/>
      <c r="I508" s="96"/>
    </row>
    <row r="509" spans="1:9" s="4" customFormat="1" ht="14.25">
      <c r="A509" s="97"/>
      <c r="B509" s="97"/>
      <c r="C509" s="95"/>
      <c r="D509" s="95"/>
      <c r="E509" s="95"/>
      <c r="F509" s="148"/>
      <c r="G509" s="95"/>
      <c r="H509" s="95"/>
      <c r="I509" s="96"/>
    </row>
    <row r="510" spans="1:9" s="4" customFormat="1" ht="13.5">
      <c r="A510" s="98"/>
      <c r="B510" s="98"/>
      <c r="C510" s="95"/>
      <c r="D510" s="95"/>
      <c r="E510" s="95"/>
      <c r="F510" s="95"/>
      <c r="G510" s="95"/>
      <c r="H510" s="95"/>
      <c r="I510" s="96"/>
    </row>
    <row r="511" spans="1:9" s="4" customFormat="1" ht="13.5">
      <c r="A511" s="99"/>
      <c r="B511" s="99"/>
      <c r="C511" s="95"/>
      <c r="D511" s="95"/>
      <c r="E511" s="95"/>
      <c r="F511" s="95"/>
      <c r="G511" s="95"/>
      <c r="H511" s="100"/>
      <c r="I511" s="96"/>
    </row>
    <row r="512" spans="1:9" s="4" customFormat="1" ht="13.5">
      <c r="A512" s="99"/>
      <c r="B512" s="99"/>
      <c r="C512" s="95"/>
      <c r="D512" s="95"/>
      <c r="E512" s="95"/>
      <c r="F512" s="95"/>
      <c r="G512" s="95"/>
      <c r="H512" s="100"/>
      <c r="I512" s="96"/>
    </row>
    <row r="513" spans="1:9" s="4" customFormat="1" ht="13.5">
      <c r="A513" s="99"/>
      <c r="B513" s="99"/>
      <c r="C513" s="95"/>
      <c r="D513" s="95"/>
      <c r="E513" s="95"/>
      <c r="F513" s="95"/>
      <c r="G513" s="95"/>
      <c r="H513" s="100"/>
      <c r="I513" s="96"/>
    </row>
    <row r="514" spans="1:9" ht="13.5">
      <c r="A514" s="101"/>
      <c r="B514" s="101"/>
      <c r="C514" s="101"/>
      <c r="D514" s="149"/>
      <c r="E514" s="149"/>
      <c r="F514" s="101"/>
      <c r="G514" s="101"/>
      <c r="H514" s="149"/>
      <c r="I514" s="150"/>
    </row>
    <row r="515" spans="1:9" ht="13.5">
      <c r="A515" s="101"/>
      <c r="B515" s="101"/>
      <c r="C515" s="101"/>
      <c r="D515" s="149"/>
      <c r="E515" s="149"/>
      <c r="F515" s="101"/>
      <c r="G515" s="101"/>
      <c r="H515" s="149"/>
      <c r="I515" s="150"/>
    </row>
    <row r="516" spans="1:9" ht="13.5">
      <c r="A516" s="101"/>
      <c r="B516" s="101"/>
      <c r="C516" s="101"/>
      <c r="D516" s="149"/>
      <c r="E516" s="149"/>
      <c r="F516" s="101"/>
      <c r="G516" s="101"/>
      <c r="H516" s="149"/>
      <c r="I516" s="151"/>
    </row>
    <row r="517" spans="1:9" ht="13.5">
      <c r="A517" s="101"/>
      <c r="B517" s="101"/>
      <c r="C517" s="101"/>
      <c r="D517" s="149"/>
      <c r="E517" s="149"/>
      <c r="F517" s="101"/>
      <c r="G517" s="101"/>
      <c r="H517" s="149"/>
      <c r="I517" s="150"/>
    </row>
    <row r="518" spans="1:9" ht="13.5">
      <c r="A518" s="101"/>
      <c r="B518" s="101"/>
      <c r="C518" s="101"/>
      <c r="D518" s="149"/>
      <c r="E518" s="149"/>
      <c r="F518" s="101"/>
      <c r="G518" s="101"/>
      <c r="H518" s="149"/>
      <c r="I518" s="150"/>
    </row>
    <row r="519" spans="1:9" ht="13.5">
      <c r="A519" s="101"/>
      <c r="B519" s="101"/>
      <c r="C519" s="101"/>
      <c r="D519" s="149"/>
      <c r="E519" s="149"/>
      <c r="F519" s="101"/>
      <c r="G519" s="101"/>
      <c r="H519" s="149"/>
      <c r="I519" s="150"/>
    </row>
    <row r="520" spans="1:9" ht="12.75">
      <c r="A520" s="102"/>
      <c r="B520" s="102"/>
      <c r="C520" s="102"/>
      <c r="D520" s="152"/>
      <c r="E520" s="152"/>
      <c r="F520" s="102"/>
      <c r="G520" s="102"/>
      <c r="H520" s="152"/>
      <c r="I520" s="64"/>
    </row>
    <row r="521" spans="1:9" ht="12.75">
      <c r="A521" s="102"/>
      <c r="B521" s="102"/>
      <c r="C521" s="102"/>
      <c r="D521" s="152"/>
      <c r="E521" s="152"/>
      <c r="F521" s="102"/>
      <c r="G521" s="102"/>
      <c r="H521" s="152"/>
      <c r="I521" s="64"/>
    </row>
    <row r="522" spans="1:9" ht="12.75">
      <c r="A522" s="102"/>
      <c r="B522" s="102"/>
      <c r="C522" s="102"/>
      <c r="D522" s="152"/>
      <c r="E522" s="152"/>
      <c r="F522" s="102"/>
      <c r="G522" s="102"/>
      <c r="H522" s="152"/>
      <c r="I522" s="64"/>
    </row>
    <row r="523" spans="1:9" ht="12.75">
      <c r="A523" s="102"/>
      <c r="B523" s="102"/>
      <c r="C523" s="102"/>
      <c r="D523" s="152"/>
      <c r="E523" s="152"/>
      <c r="F523" s="102"/>
      <c r="G523" s="102"/>
      <c r="H523" s="152"/>
      <c r="I523" s="64"/>
    </row>
    <row r="524" spans="1:9" ht="12.75">
      <c r="A524" s="102"/>
      <c r="B524" s="102"/>
      <c r="C524" s="102"/>
      <c r="D524" s="152"/>
      <c r="E524" s="152"/>
      <c r="F524" s="102"/>
      <c r="G524" s="102"/>
      <c r="H524" s="152"/>
      <c r="I524" s="64"/>
    </row>
    <row r="525" spans="1:9" ht="12.75">
      <c r="A525" s="102"/>
      <c r="B525" s="102"/>
      <c r="C525" s="102"/>
      <c r="D525" s="152"/>
      <c r="E525" s="152"/>
      <c r="F525" s="102"/>
      <c r="G525" s="102"/>
      <c r="H525" s="152"/>
      <c r="I525" s="64"/>
    </row>
    <row r="526" spans="1:9" ht="12.75">
      <c r="A526" s="102"/>
      <c r="B526" s="102"/>
      <c r="C526" s="102"/>
      <c r="D526" s="152"/>
      <c r="E526" s="152"/>
      <c r="F526" s="102"/>
      <c r="G526" s="102"/>
      <c r="H526" s="152"/>
      <c r="I526" s="64"/>
    </row>
    <row r="527" spans="1:9" ht="12.75">
      <c r="A527" s="102"/>
      <c r="B527" s="102"/>
      <c r="C527" s="102"/>
      <c r="D527" s="152"/>
      <c r="E527" s="152"/>
      <c r="F527" s="102"/>
      <c r="G527" s="102"/>
      <c r="H527" s="152"/>
      <c r="I527" s="64"/>
    </row>
    <row r="528" spans="1:9" ht="12.75">
      <c r="A528" s="102"/>
      <c r="B528" s="102"/>
      <c r="C528" s="102"/>
      <c r="D528" s="152"/>
      <c r="E528" s="152"/>
      <c r="F528" s="102"/>
      <c r="G528" s="102"/>
      <c r="H528" s="152"/>
      <c r="I528" s="64"/>
    </row>
    <row r="529" spans="1:9" ht="12.75">
      <c r="A529" s="102"/>
      <c r="B529" s="102"/>
      <c r="C529" s="102"/>
      <c r="D529" s="152"/>
      <c r="E529" s="152"/>
      <c r="F529" s="102"/>
      <c r="G529" s="102"/>
      <c r="H529" s="152"/>
      <c r="I529" s="64"/>
    </row>
    <row r="530" spans="1:9" ht="12.75">
      <c r="A530" s="102"/>
      <c r="B530" s="102"/>
      <c r="C530" s="102"/>
      <c r="D530" s="152"/>
      <c r="E530" s="152"/>
      <c r="F530" s="102"/>
      <c r="G530" s="102"/>
      <c r="H530" s="152"/>
      <c r="I530" s="64"/>
    </row>
    <row r="531" spans="1:9" ht="12.75">
      <c r="A531" s="102"/>
      <c r="B531" s="102"/>
      <c r="C531" s="102"/>
      <c r="D531" s="152"/>
      <c r="E531" s="152"/>
      <c r="F531" s="102"/>
      <c r="G531" s="102"/>
      <c r="H531" s="152"/>
      <c r="I531" s="64"/>
    </row>
    <row r="532" spans="1:9" ht="12.75">
      <c r="A532" s="102"/>
      <c r="B532" s="102"/>
      <c r="C532" s="102"/>
      <c r="D532" s="152"/>
      <c r="E532" s="152"/>
      <c r="F532" s="102"/>
      <c r="G532" s="102"/>
      <c r="H532" s="152"/>
      <c r="I532" s="64"/>
    </row>
    <row r="533" spans="1:9" ht="12.75">
      <c r="A533" s="102"/>
      <c r="B533" s="102"/>
      <c r="C533" s="102"/>
      <c r="D533" s="152"/>
      <c r="E533" s="152"/>
      <c r="F533" s="102"/>
      <c r="G533" s="102"/>
      <c r="H533" s="152"/>
      <c r="I533" s="64"/>
    </row>
    <row r="534" spans="1:9" ht="12.75">
      <c r="A534" s="102"/>
      <c r="B534" s="102"/>
      <c r="C534" s="102"/>
      <c r="D534" s="152"/>
      <c r="E534" s="152"/>
      <c r="F534" s="102"/>
      <c r="G534" s="102"/>
      <c r="H534" s="152"/>
      <c r="I534" s="64"/>
    </row>
    <row r="535" spans="1:9" ht="12.75">
      <c r="A535" s="102"/>
      <c r="B535" s="102"/>
      <c r="C535" s="102"/>
      <c r="D535" s="152"/>
      <c r="E535" s="152"/>
      <c r="F535" s="102"/>
      <c r="G535" s="102"/>
      <c r="H535" s="152"/>
      <c r="I535" s="64"/>
    </row>
    <row r="536" spans="1:9" ht="12.75">
      <c r="A536" s="102"/>
      <c r="B536" s="102"/>
      <c r="C536" s="102"/>
      <c r="D536" s="152"/>
      <c r="E536" s="152"/>
      <c r="F536" s="102"/>
      <c r="G536" s="102"/>
      <c r="H536" s="152"/>
      <c r="I536" s="64"/>
    </row>
    <row r="537" spans="1:9" ht="12.75">
      <c r="A537" s="102"/>
      <c r="B537" s="102"/>
      <c r="C537" s="102"/>
      <c r="D537" s="152"/>
      <c r="E537" s="152"/>
      <c r="F537" s="102"/>
      <c r="G537" s="102"/>
      <c r="H537" s="152"/>
      <c r="I537" s="64"/>
    </row>
    <row r="538" spans="1:9" ht="12.75">
      <c r="A538" s="102"/>
      <c r="B538" s="102"/>
      <c r="C538" s="102"/>
      <c r="D538" s="152"/>
      <c r="E538" s="152"/>
      <c r="F538" s="102"/>
      <c r="G538" s="102"/>
      <c r="H538" s="152"/>
      <c r="I538" s="64"/>
    </row>
    <row r="539" spans="1:9" ht="12.75">
      <c r="A539" s="102"/>
      <c r="B539" s="102"/>
      <c r="C539" s="102"/>
      <c r="D539" s="152"/>
      <c r="E539" s="152"/>
      <c r="F539" s="102"/>
      <c r="G539" s="102"/>
      <c r="H539" s="152"/>
      <c r="I539" s="64"/>
    </row>
    <row r="540" spans="1:9" ht="12.75">
      <c r="A540" s="102"/>
      <c r="B540" s="102"/>
      <c r="C540" s="102"/>
      <c r="D540" s="152"/>
      <c r="E540" s="152"/>
      <c r="F540" s="102"/>
      <c r="G540" s="102"/>
      <c r="H540" s="152"/>
      <c r="I540" s="64"/>
    </row>
    <row r="541" spans="1:9" ht="12.75">
      <c r="A541" s="102"/>
      <c r="B541" s="102"/>
      <c r="C541" s="102"/>
      <c r="D541" s="152"/>
      <c r="E541" s="152"/>
      <c r="F541" s="102"/>
      <c r="G541" s="102"/>
      <c r="H541" s="152"/>
      <c r="I541" s="64"/>
    </row>
    <row r="542" spans="1:9" ht="12.75">
      <c r="A542" s="102"/>
      <c r="B542" s="102"/>
      <c r="C542" s="102"/>
      <c r="D542" s="152"/>
      <c r="E542" s="152"/>
      <c r="F542" s="102"/>
      <c r="G542" s="102"/>
      <c r="H542" s="152"/>
      <c r="I542" s="64"/>
    </row>
    <row r="543" spans="1:9" ht="12.75">
      <c r="A543" s="102"/>
      <c r="B543" s="102"/>
      <c r="C543" s="102"/>
      <c r="D543" s="152"/>
      <c r="E543" s="152"/>
      <c r="F543" s="102"/>
      <c r="G543" s="102"/>
      <c r="H543" s="152"/>
      <c r="I543" s="64"/>
    </row>
    <row r="544" spans="1:9" ht="12.75">
      <c r="A544" s="4"/>
      <c r="B544" s="4"/>
      <c r="D544" s="153"/>
      <c r="E544" s="153"/>
      <c r="F544" s="4"/>
      <c r="G544" s="4"/>
      <c r="H544" s="153"/>
      <c r="I544" s="154"/>
    </row>
    <row r="545" spans="1:9" ht="12.75">
      <c r="A545" s="4"/>
      <c r="B545" s="4"/>
      <c r="D545" s="153"/>
      <c r="E545" s="153"/>
      <c r="F545" s="4"/>
      <c r="G545" s="4"/>
      <c r="H545" s="153"/>
      <c r="I545" s="154"/>
    </row>
    <row r="546" spans="1:9" ht="12.75">
      <c r="A546" s="4"/>
      <c r="B546" s="4"/>
      <c r="D546" s="153"/>
      <c r="E546" s="153"/>
      <c r="F546" s="4"/>
      <c r="G546" s="4"/>
      <c r="H546" s="153"/>
      <c r="I546" s="154"/>
    </row>
  </sheetData>
  <sheetProtection/>
  <mergeCells count="11">
    <mergeCell ref="D5:F5"/>
    <mergeCell ref="D6:F6"/>
    <mergeCell ref="D8:I8"/>
    <mergeCell ref="D11:F11"/>
    <mergeCell ref="G11:I11"/>
    <mergeCell ref="D12:I12"/>
    <mergeCell ref="A17:K17"/>
    <mergeCell ref="A19:A20"/>
    <mergeCell ref="C19:H19"/>
    <mergeCell ref="J19:J20"/>
    <mergeCell ref="K19:K20"/>
  </mergeCells>
  <printOptions/>
  <pageMargins left="0.25" right="0.25" top="0.75" bottom="0.75" header="0.3" footer="0.3"/>
  <pageSetup firstPageNumber="127" useFirstPageNumber="1" horizontalDpi="600" verticalDpi="600" orientation="portrait" paperSize="9" scale="75" r:id="rId1"/>
  <rowBreaks count="2" manualBreakCount="2">
    <brk id="252" max="11" man="1"/>
    <brk id="25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C18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2" width="43.125" style="0" customWidth="1"/>
    <col min="3" max="3" width="28.125" style="0" customWidth="1"/>
  </cols>
  <sheetData>
    <row r="1" spans="1:3" ht="15">
      <c r="A1" s="67"/>
      <c r="B1" s="67"/>
      <c r="C1" s="67"/>
    </row>
    <row r="2" spans="1:3" ht="15">
      <c r="A2" s="67"/>
      <c r="B2" s="67"/>
      <c r="C2" s="67" t="s">
        <v>157</v>
      </c>
    </row>
    <row r="3" spans="1:3" ht="78">
      <c r="A3" s="67"/>
      <c r="B3" s="67"/>
      <c r="C3" s="112" t="s">
        <v>432</v>
      </c>
    </row>
    <row r="4" spans="1:3" ht="15">
      <c r="A4" s="67"/>
      <c r="B4" s="67"/>
      <c r="C4" s="67" t="s">
        <v>441</v>
      </c>
    </row>
    <row r="5" spans="1:3" ht="15">
      <c r="A5" s="67"/>
      <c r="B5" s="67"/>
      <c r="C5" s="67"/>
    </row>
    <row r="6" spans="1:3" ht="15" hidden="1">
      <c r="A6" s="67"/>
      <c r="B6" s="67"/>
      <c r="C6" s="67"/>
    </row>
    <row r="7" spans="1:3" ht="50.25" customHeight="1">
      <c r="A7" s="499" t="s">
        <v>433</v>
      </c>
      <c r="B7" s="499"/>
      <c r="C7" s="499"/>
    </row>
    <row r="8" spans="1:3" ht="15">
      <c r="A8" s="67"/>
      <c r="B8" s="67"/>
      <c r="C8" s="66" t="s">
        <v>75</v>
      </c>
    </row>
    <row r="9" spans="1:3" ht="15">
      <c r="A9" s="160" t="s">
        <v>110</v>
      </c>
      <c r="B9" s="160" t="s">
        <v>364</v>
      </c>
      <c r="C9" s="115">
        <v>2018</v>
      </c>
    </row>
    <row r="10" spans="1:3" ht="30.75">
      <c r="A10" s="115">
        <v>1</v>
      </c>
      <c r="B10" s="70" t="s">
        <v>249</v>
      </c>
      <c r="C10" s="115">
        <v>26.3</v>
      </c>
    </row>
    <row r="11" spans="1:3" ht="15">
      <c r="A11" s="115">
        <v>2</v>
      </c>
      <c r="B11" s="70" t="s">
        <v>107</v>
      </c>
      <c r="C11" s="198">
        <v>58.3</v>
      </c>
    </row>
    <row r="12" spans="1:3" ht="15" hidden="1">
      <c r="A12" s="115">
        <v>3</v>
      </c>
      <c r="B12" s="70" t="s">
        <v>108</v>
      </c>
      <c r="C12" s="115"/>
    </row>
    <row r="13" spans="1:3" ht="15">
      <c r="A13" s="160"/>
      <c r="B13" s="160" t="s">
        <v>111</v>
      </c>
      <c r="C13" s="115">
        <f>C10+C11+C12</f>
        <v>84.6</v>
      </c>
    </row>
    <row r="14" spans="1:3" ht="15">
      <c r="A14" s="67"/>
      <c r="B14" s="67"/>
      <c r="C14" s="67"/>
    </row>
    <row r="15" spans="1:3" ht="15">
      <c r="A15" s="67"/>
      <c r="B15" s="67"/>
      <c r="C15" s="67"/>
    </row>
    <row r="16" spans="1:3" ht="15">
      <c r="A16" s="500" t="s">
        <v>418</v>
      </c>
      <c r="B16" s="500"/>
      <c r="C16" s="66" t="s">
        <v>417</v>
      </c>
    </row>
    <row r="17" spans="1:3" ht="15">
      <c r="A17" s="67"/>
      <c r="B17" s="67"/>
      <c r="C17" s="67"/>
    </row>
    <row r="18" spans="1:3" ht="15">
      <c r="A18" s="67"/>
      <c r="B18" s="67"/>
      <c r="C18" s="67"/>
    </row>
  </sheetData>
  <sheetProtection/>
  <mergeCells count="2">
    <mergeCell ref="A7:C7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4">
      <selection activeCell="C3" sqref="C3:D3"/>
    </sheetView>
  </sheetViews>
  <sheetFormatPr defaultColWidth="9.00390625" defaultRowHeight="12.75"/>
  <cols>
    <col min="2" max="2" width="43.125" style="0" customWidth="1"/>
    <col min="3" max="3" width="19.125" style="0" customWidth="1"/>
    <col min="4" max="4" width="16.125" style="0" customWidth="1"/>
  </cols>
  <sheetData>
    <row r="1" spans="1:4" ht="15">
      <c r="A1" s="67"/>
      <c r="B1" s="67"/>
      <c r="C1" s="67"/>
      <c r="D1" s="67"/>
    </row>
    <row r="2" spans="1:4" ht="15">
      <c r="A2" s="67"/>
      <c r="B2" s="67"/>
      <c r="C2" s="67" t="s">
        <v>434</v>
      </c>
      <c r="D2" s="67"/>
    </row>
    <row r="3" spans="1:4" ht="48" customHeight="1">
      <c r="A3" s="67"/>
      <c r="B3" s="67"/>
      <c r="C3" s="499" t="s">
        <v>438</v>
      </c>
      <c r="D3" s="499"/>
    </row>
    <row r="4" spans="1:4" ht="15">
      <c r="A4" s="67"/>
      <c r="B4" s="67"/>
      <c r="C4" s="67" t="s">
        <v>435</v>
      </c>
      <c r="D4" s="67"/>
    </row>
    <row r="5" spans="1:4" ht="15">
      <c r="A5" s="67"/>
      <c r="B5" s="67"/>
      <c r="C5" s="67"/>
      <c r="D5" s="67"/>
    </row>
    <row r="6" spans="1:4" ht="15">
      <c r="A6" s="67"/>
      <c r="B6" s="67"/>
      <c r="C6" s="67"/>
      <c r="D6" s="67"/>
    </row>
    <row r="7" spans="1:4" ht="68.25" customHeight="1">
      <c r="A7" s="499" t="s">
        <v>436</v>
      </c>
      <c r="B7" s="499"/>
      <c r="C7" s="499"/>
      <c r="D7" s="499"/>
    </row>
    <row r="8" spans="1:4" ht="15">
      <c r="A8" s="67"/>
      <c r="B8" s="67"/>
      <c r="C8" s="67"/>
      <c r="D8" s="67" t="s">
        <v>75</v>
      </c>
    </row>
    <row r="9" spans="1:4" ht="15">
      <c r="A9" s="160" t="s">
        <v>110</v>
      </c>
      <c r="B9" s="160" t="s">
        <v>364</v>
      </c>
      <c r="C9" s="115">
        <v>2019</v>
      </c>
      <c r="D9" s="115">
        <v>2020</v>
      </c>
    </row>
    <row r="10" spans="1:4" ht="30.75">
      <c r="A10" s="115">
        <v>1</v>
      </c>
      <c r="B10" s="70" t="s">
        <v>249</v>
      </c>
      <c r="C10" s="115">
        <v>26.3</v>
      </c>
      <c r="D10" s="115">
        <v>26.3</v>
      </c>
    </row>
    <row r="11" spans="1:4" ht="15">
      <c r="A11" s="115">
        <v>2</v>
      </c>
      <c r="B11" s="70" t="s">
        <v>107</v>
      </c>
      <c r="C11" s="198">
        <v>58.3</v>
      </c>
      <c r="D11" s="198">
        <v>58.3</v>
      </c>
    </row>
    <row r="12" spans="1:4" ht="15" hidden="1">
      <c r="A12" s="115">
        <v>3</v>
      </c>
      <c r="B12" s="70" t="s">
        <v>108</v>
      </c>
      <c r="C12" s="115"/>
      <c r="D12" s="115"/>
    </row>
    <row r="13" spans="1:4" ht="15">
      <c r="A13" s="160"/>
      <c r="B13" s="160" t="s">
        <v>111</v>
      </c>
      <c r="C13" s="115">
        <f>C10+C11+C12</f>
        <v>84.6</v>
      </c>
      <c r="D13" s="115">
        <f>D10+D11+D12</f>
        <v>84.6</v>
      </c>
    </row>
    <row r="14" spans="1:4" ht="15">
      <c r="A14" s="67"/>
      <c r="B14" s="67"/>
      <c r="C14" s="67"/>
      <c r="D14" s="67"/>
    </row>
    <row r="15" spans="1:4" ht="15">
      <c r="A15" s="67"/>
      <c r="B15" s="67"/>
      <c r="C15" s="67"/>
      <c r="D15" s="67"/>
    </row>
    <row r="16" spans="1:4" ht="15">
      <c r="A16" s="500" t="s">
        <v>418</v>
      </c>
      <c r="B16" s="500"/>
      <c r="C16" s="66" t="s">
        <v>417</v>
      </c>
      <c r="D16" s="67"/>
    </row>
    <row r="17" spans="1:4" ht="15">
      <c r="A17" s="67"/>
      <c r="B17" s="67"/>
      <c r="C17" s="67"/>
      <c r="D17" s="67"/>
    </row>
    <row r="18" spans="1:4" ht="15">
      <c r="A18" s="67"/>
      <c r="B18" s="67"/>
      <c r="C18" s="67"/>
      <c r="D18" s="67"/>
    </row>
    <row r="19" spans="1:4" ht="15">
      <c r="A19" s="67"/>
      <c r="B19" s="67"/>
      <c r="C19" s="67"/>
      <c r="D19" s="67"/>
    </row>
  </sheetData>
  <sheetProtection/>
  <mergeCells count="3">
    <mergeCell ref="C3:D3"/>
    <mergeCell ref="A7:D7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BJ47"/>
  <sheetViews>
    <sheetView tabSelected="1" zoomScalePageLayoutView="0" workbookViewId="0" topLeftCell="B11">
      <selection activeCell="C24" sqref="C24"/>
    </sheetView>
  </sheetViews>
  <sheetFormatPr defaultColWidth="7.50390625" defaultRowHeight="12.75"/>
  <cols>
    <col min="1" max="1" width="0.12890625" style="11" hidden="1" customWidth="1"/>
    <col min="2" max="2" width="40.50390625" style="11" customWidth="1"/>
    <col min="3" max="3" width="28.875" style="14" customWidth="1"/>
    <col min="4" max="4" width="12.50390625" style="23" customWidth="1"/>
    <col min="5" max="5" width="10.875" style="23" hidden="1" customWidth="1"/>
    <col min="6" max="6" width="14.375" style="11" customWidth="1"/>
    <col min="7" max="7" width="12.50390625" style="11" hidden="1" customWidth="1"/>
    <col min="8" max="8" width="1.12109375" style="11" hidden="1" customWidth="1"/>
    <col min="9" max="9" width="12.875" style="11" customWidth="1"/>
    <col min="10" max="10" width="10.625" style="11" customWidth="1"/>
    <col min="11" max="11" width="7.50390625" style="11" customWidth="1"/>
    <col min="12" max="12" width="8.375" style="11" bestFit="1" customWidth="1"/>
    <col min="13" max="16384" width="7.50390625" style="11" customWidth="1"/>
  </cols>
  <sheetData>
    <row r="1" spans="3:5" ht="15" hidden="1">
      <c r="C1" s="114" t="s">
        <v>217</v>
      </c>
      <c r="D1" s="72"/>
      <c r="E1" s="113"/>
    </row>
    <row r="2" spans="3:5" ht="15" hidden="1">
      <c r="C2" s="72" t="s">
        <v>172</v>
      </c>
      <c r="D2" s="72"/>
      <c r="E2" s="72"/>
    </row>
    <row r="3" spans="3:5" ht="15" hidden="1">
      <c r="C3" s="72" t="s">
        <v>442</v>
      </c>
      <c r="D3" s="72"/>
      <c r="E3" s="72"/>
    </row>
    <row r="4" spans="3:5" ht="13.5" customHeight="1" hidden="1">
      <c r="C4" s="467" t="s">
        <v>460</v>
      </c>
      <c r="D4" s="467"/>
      <c r="E4" s="467"/>
    </row>
    <row r="5" spans="2:5" ht="12.75" customHeight="1" hidden="1">
      <c r="B5" s="156"/>
      <c r="C5" s="157" t="s">
        <v>394</v>
      </c>
      <c r="D5" s="157"/>
      <c r="E5" s="157"/>
    </row>
    <row r="6" spans="2:5" ht="12.75" customHeight="1" hidden="1">
      <c r="B6" s="156"/>
      <c r="C6" s="157" t="s">
        <v>394</v>
      </c>
      <c r="D6" s="157"/>
      <c r="E6" s="157"/>
    </row>
    <row r="7" spans="2:5" ht="18.75" customHeight="1" hidden="1">
      <c r="B7" s="156"/>
      <c r="C7" s="157"/>
      <c r="D7" s="157"/>
      <c r="E7" s="157"/>
    </row>
    <row r="8" spans="2:5" ht="15" customHeight="1" hidden="1">
      <c r="B8" s="156"/>
      <c r="C8" s="157"/>
      <c r="D8" s="157"/>
      <c r="E8" s="157"/>
    </row>
    <row r="9" spans="1:62" ht="42.75" customHeight="1" hidden="1">
      <c r="A9" s="12"/>
      <c r="B9" s="158"/>
      <c r="C9" s="157" t="s">
        <v>394</v>
      </c>
      <c r="D9" s="157"/>
      <c r="E9" s="15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</row>
    <row r="10" spans="1:62" ht="42.75" customHeight="1">
      <c r="A10" s="12"/>
      <c r="B10" s="158"/>
      <c r="C10" s="157"/>
      <c r="D10" s="157"/>
      <c r="E10" s="15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</row>
    <row r="11" spans="1:62" ht="30" customHeight="1">
      <c r="A11" s="12"/>
      <c r="B11" s="158"/>
      <c r="C11" s="157"/>
      <c r="D11" s="157"/>
      <c r="E11" s="157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</row>
    <row r="12" spans="1:62" ht="42.75" customHeight="1" hidden="1">
      <c r="A12" s="12"/>
      <c r="B12" s="158"/>
      <c r="C12" s="157"/>
      <c r="D12" s="157"/>
      <c r="E12" s="157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</row>
    <row r="13" spans="1:62" ht="47.25" customHeight="1">
      <c r="A13" s="12"/>
      <c r="B13" s="501" t="s">
        <v>566</v>
      </c>
      <c r="C13" s="501"/>
      <c r="D13" s="501"/>
      <c r="E13" s="502"/>
      <c r="F13" s="502"/>
      <c r="G13" s="50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</row>
    <row r="14" spans="1:62" ht="43.5" customHeight="1">
      <c r="A14" s="15"/>
      <c r="B14" s="52" t="s">
        <v>56</v>
      </c>
      <c r="C14" s="53" t="s">
        <v>55</v>
      </c>
      <c r="D14" s="54" t="s">
        <v>463</v>
      </c>
      <c r="E14" s="54">
        <v>2014</v>
      </c>
      <c r="F14" s="464" t="s">
        <v>464</v>
      </c>
      <c r="G14" s="458" t="s">
        <v>569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</row>
    <row r="15" spans="1:62" ht="16.5" customHeight="1">
      <c r="A15" s="16"/>
      <c r="B15" s="55">
        <v>1</v>
      </c>
      <c r="C15" s="56">
        <v>2</v>
      </c>
      <c r="D15" s="57">
        <v>3</v>
      </c>
      <c r="E15" s="57">
        <v>3</v>
      </c>
      <c r="F15" s="308"/>
      <c r="G15" s="308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</row>
    <row r="16" spans="1:62" ht="44.25" customHeight="1">
      <c r="A16" s="15"/>
      <c r="B16" s="58" t="s">
        <v>76</v>
      </c>
      <c r="C16" s="59" t="s">
        <v>57</v>
      </c>
      <c r="D16" s="460">
        <v>357.72</v>
      </c>
      <c r="E16" s="460">
        <f>E17</f>
        <v>503.4000000000001</v>
      </c>
      <c r="F16" s="461">
        <v>43.1</v>
      </c>
      <c r="G16" s="457">
        <f>F16*100/D16</f>
        <v>12.048529576204851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</row>
    <row r="17" spans="1:62" ht="30" customHeight="1">
      <c r="A17" s="15"/>
      <c r="B17" s="58" t="s">
        <v>77</v>
      </c>
      <c r="C17" s="59" t="s">
        <v>57</v>
      </c>
      <c r="D17" s="460">
        <v>0</v>
      </c>
      <c r="E17" s="460">
        <f>E18+E23+E28</f>
        <v>503.4000000000001</v>
      </c>
      <c r="F17" s="460">
        <v>-94</v>
      </c>
      <c r="G17" s="457">
        <v>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</row>
    <row r="18" spans="1:62" ht="31.5" customHeight="1">
      <c r="A18" s="15"/>
      <c r="B18" s="58" t="s">
        <v>29</v>
      </c>
      <c r="C18" s="59" t="s">
        <v>30</v>
      </c>
      <c r="D18" s="460">
        <v>94</v>
      </c>
      <c r="E18" s="460">
        <f>E19</f>
        <v>521.2</v>
      </c>
      <c r="F18" s="461">
        <f>F19</f>
        <v>0</v>
      </c>
      <c r="G18" s="457">
        <f aca="true" t="shared" si="0" ref="G18:G26">F18*100/D18</f>
        <v>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</row>
    <row r="19" spans="1:62" ht="40.5" customHeight="1">
      <c r="A19" s="15"/>
      <c r="B19" s="60" t="s">
        <v>31</v>
      </c>
      <c r="C19" s="59" t="s">
        <v>572</v>
      </c>
      <c r="D19" s="460">
        <f>D20</f>
        <v>94</v>
      </c>
      <c r="E19" s="460">
        <f>E20</f>
        <v>521.2</v>
      </c>
      <c r="F19" s="461">
        <v>0</v>
      </c>
      <c r="G19" s="457">
        <f t="shared" si="0"/>
        <v>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</row>
    <row r="20" spans="1:62" s="12" customFormat="1" ht="65.25" customHeight="1">
      <c r="A20" s="17">
        <v>1010200</v>
      </c>
      <c r="B20" s="60" t="s">
        <v>568</v>
      </c>
      <c r="C20" s="59" t="s">
        <v>65</v>
      </c>
      <c r="D20" s="462">
        <v>94</v>
      </c>
      <c r="E20" s="462">
        <v>521.2</v>
      </c>
      <c r="F20" s="461">
        <v>0</v>
      </c>
      <c r="G20" s="457">
        <v>94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</row>
    <row r="21" spans="1:62" ht="43.5" customHeight="1" hidden="1">
      <c r="A21" s="15">
        <v>1010201</v>
      </c>
      <c r="B21" s="60" t="s">
        <v>63</v>
      </c>
      <c r="C21" s="59" t="s">
        <v>62</v>
      </c>
      <c r="D21" s="463">
        <f>D22</f>
        <v>0</v>
      </c>
      <c r="E21" s="463">
        <f>E22</f>
        <v>0</v>
      </c>
      <c r="F21" s="461"/>
      <c r="G21" s="457" t="e">
        <f t="shared" si="0"/>
        <v>#DIV/0!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</row>
    <row r="22" spans="1:62" ht="46.5" customHeight="1" hidden="1">
      <c r="A22" s="15"/>
      <c r="B22" s="60" t="s">
        <v>43</v>
      </c>
      <c r="C22" s="59" t="s">
        <v>64</v>
      </c>
      <c r="D22" s="463">
        <v>0</v>
      </c>
      <c r="E22" s="463">
        <v>0</v>
      </c>
      <c r="F22" s="461"/>
      <c r="G22" s="457" t="e">
        <f t="shared" si="0"/>
        <v>#DIV/0!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</row>
    <row r="23" spans="1:62" ht="51" customHeight="1">
      <c r="A23" s="15"/>
      <c r="B23" s="60" t="s">
        <v>78</v>
      </c>
      <c r="C23" s="59" t="s">
        <v>395</v>
      </c>
      <c r="D23" s="463">
        <f>D26</f>
        <v>-94</v>
      </c>
      <c r="E23" s="463">
        <f>E24-E27</f>
        <v>-142.29999999999995</v>
      </c>
      <c r="F23" s="461">
        <v>-94</v>
      </c>
      <c r="G23" s="457">
        <f t="shared" si="0"/>
        <v>100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</row>
    <row r="24" spans="1:62" ht="62.25" customHeight="1">
      <c r="A24" s="15">
        <v>1010205</v>
      </c>
      <c r="B24" s="459" t="s">
        <v>574</v>
      </c>
      <c r="C24" s="59" t="s">
        <v>573</v>
      </c>
      <c r="D24" s="463">
        <f>D25</f>
        <v>-94</v>
      </c>
      <c r="E24" s="463">
        <f>E25</f>
        <v>395</v>
      </c>
      <c r="F24" s="461">
        <v>-94</v>
      </c>
      <c r="G24" s="457">
        <f t="shared" si="0"/>
        <v>100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</row>
    <row r="25" spans="1:62" ht="75.75" customHeight="1">
      <c r="A25" s="19"/>
      <c r="B25" s="459" t="s">
        <v>574</v>
      </c>
      <c r="C25" s="59" t="s">
        <v>85</v>
      </c>
      <c r="D25" s="463">
        <f>D26</f>
        <v>-94</v>
      </c>
      <c r="E25" s="463">
        <v>395</v>
      </c>
      <c r="F25" s="461">
        <v>-94</v>
      </c>
      <c r="G25" s="457">
        <f t="shared" si="0"/>
        <v>100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</row>
    <row r="26" spans="1:62" ht="45" customHeight="1" hidden="1">
      <c r="A26" s="19"/>
      <c r="B26" s="60" t="s">
        <v>396</v>
      </c>
      <c r="C26" s="59" t="s">
        <v>84</v>
      </c>
      <c r="D26" s="463">
        <f>D27</f>
        <v>-94</v>
      </c>
      <c r="E26" s="463">
        <f>E27</f>
        <v>537.3</v>
      </c>
      <c r="F26" s="461">
        <v>0</v>
      </c>
      <c r="G26" s="457">
        <f t="shared" si="0"/>
        <v>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</row>
    <row r="27" spans="1:62" ht="82.5" customHeight="1" hidden="1">
      <c r="A27" s="19"/>
      <c r="B27" s="60" t="s">
        <v>71</v>
      </c>
      <c r="C27" s="59" t="s">
        <v>85</v>
      </c>
      <c r="D27" s="463">
        <v>-94</v>
      </c>
      <c r="E27" s="463">
        <v>537.3</v>
      </c>
      <c r="F27" s="461">
        <v>-94</v>
      </c>
      <c r="G27" s="457">
        <f>D27-F27</f>
        <v>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</row>
    <row r="28" spans="1:62" ht="43.5" customHeight="1">
      <c r="A28" s="19"/>
      <c r="B28" s="60" t="s">
        <v>58</v>
      </c>
      <c r="C28" s="59" t="s">
        <v>59</v>
      </c>
      <c r="D28" s="463">
        <v>357.7</v>
      </c>
      <c r="E28" s="463">
        <f>E29+E31</f>
        <v>124.5</v>
      </c>
      <c r="F28" s="461">
        <v>137.1</v>
      </c>
      <c r="G28" s="457">
        <f>D28-F28</f>
        <v>220.6</v>
      </c>
      <c r="H28" s="13"/>
      <c r="I28" s="13"/>
      <c r="J28" s="13"/>
      <c r="K28" s="13"/>
      <c r="L28" s="168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</row>
    <row r="29" spans="1:62" ht="37.5" customHeight="1">
      <c r="A29" s="19"/>
      <c r="B29" s="60" t="s">
        <v>397</v>
      </c>
      <c r="C29" s="59" t="s">
        <v>398</v>
      </c>
      <c r="D29" s="463">
        <f>D30</f>
        <v>-12352.3</v>
      </c>
      <c r="E29" s="463">
        <f>E30</f>
        <v>-10873.8</v>
      </c>
      <c r="F29" s="461">
        <f>F30</f>
        <v>-12296.7</v>
      </c>
      <c r="G29" s="457">
        <v>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</row>
    <row r="30" spans="1:62" ht="36" customHeight="1">
      <c r="A30" s="19"/>
      <c r="B30" s="60" t="s">
        <v>399</v>
      </c>
      <c r="C30" s="59" t="s">
        <v>404</v>
      </c>
      <c r="D30" s="463">
        <v>-12352.3</v>
      </c>
      <c r="E30" s="463">
        <v>-10873.8</v>
      </c>
      <c r="F30" s="461">
        <v>-12296.7</v>
      </c>
      <c r="G30" s="457">
        <v>0</v>
      </c>
      <c r="H30" s="13"/>
      <c r="I30" s="13"/>
      <c r="J30" s="13"/>
      <c r="K30" s="120"/>
      <c r="L30" s="189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</row>
    <row r="31" spans="1:62" ht="33" customHeight="1">
      <c r="A31" s="19"/>
      <c r="B31" s="60" t="s">
        <v>405</v>
      </c>
      <c r="C31" s="59" t="s">
        <v>60</v>
      </c>
      <c r="D31" s="463">
        <f>D32</f>
        <v>12710</v>
      </c>
      <c r="E31" s="463">
        <f>E32</f>
        <v>10998.3</v>
      </c>
      <c r="F31" s="461">
        <v>12433.8</v>
      </c>
      <c r="G31" s="457">
        <v>0</v>
      </c>
      <c r="H31" s="13"/>
      <c r="I31" s="13"/>
      <c r="J31" s="16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</row>
    <row r="32" spans="1:62" ht="37.5" customHeight="1">
      <c r="A32" s="19"/>
      <c r="B32" s="60" t="s">
        <v>24</v>
      </c>
      <c r="C32" s="59" t="s">
        <v>61</v>
      </c>
      <c r="D32" s="463">
        <v>12710</v>
      </c>
      <c r="E32" s="463">
        <v>10998.3</v>
      </c>
      <c r="F32" s="461">
        <v>12433.8</v>
      </c>
      <c r="G32" s="457">
        <v>0</v>
      </c>
      <c r="H32" s="13"/>
      <c r="I32" s="120"/>
      <c r="J32" s="13"/>
      <c r="K32" s="1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</row>
    <row r="33" spans="2:11" ht="15">
      <c r="B33" s="156"/>
      <c r="C33" s="122"/>
      <c r="D33" s="170"/>
      <c r="E33" s="159">
        <v>9957.6</v>
      </c>
      <c r="F33" s="161"/>
      <c r="I33" s="184"/>
      <c r="J33" s="183"/>
      <c r="K33" s="161"/>
    </row>
    <row r="34" spans="2:11" ht="15">
      <c r="B34" s="156"/>
      <c r="C34" s="122"/>
      <c r="D34" s="275"/>
      <c r="E34" s="159">
        <v>10460.98937</v>
      </c>
      <c r="G34" s="183"/>
      <c r="I34" s="180"/>
      <c r="J34" s="161"/>
      <c r="K34" s="161"/>
    </row>
    <row r="35" spans="2:10" ht="15">
      <c r="B35" s="156" t="s">
        <v>437</v>
      </c>
      <c r="C35" s="122"/>
      <c r="D35" s="170"/>
      <c r="E35" s="159">
        <v>124.5</v>
      </c>
      <c r="F35" s="161"/>
      <c r="G35" s="180"/>
      <c r="J35" s="161"/>
    </row>
    <row r="36" spans="2:10" s="20" customFormat="1" ht="18">
      <c r="B36" s="156" t="s">
        <v>41</v>
      </c>
      <c r="C36" s="122" t="s">
        <v>417</v>
      </c>
      <c r="D36" s="193"/>
      <c r="E36" s="159">
        <f>E33-E34</f>
        <v>-503.38936999999896</v>
      </c>
      <c r="I36" s="171"/>
      <c r="J36" s="171"/>
    </row>
    <row r="38" spans="2:10" ht="13.5">
      <c r="B38" s="21"/>
      <c r="C38" s="22"/>
      <c r="J38" s="161"/>
    </row>
    <row r="39" spans="4:5" ht="9.75">
      <c r="D39" s="181"/>
      <c r="E39" s="162">
        <v>124.49785</v>
      </c>
    </row>
    <row r="40" spans="4:5" ht="9.75">
      <c r="D40" s="182"/>
      <c r="E40" s="163">
        <v>41.40848</v>
      </c>
    </row>
    <row r="41" spans="4:5" ht="9.75">
      <c r="D41" s="181"/>
      <c r="E41" s="162">
        <f>E39-E40</f>
        <v>83.08937</v>
      </c>
    </row>
    <row r="42" spans="9:10" ht="9.75">
      <c r="I42" s="180"/>
      <c r="J42" s="121"/>
    </row>
    <row r="45" spans="4:7" ht="9.75">
      <c r="D45" s="123"/>
      <c r="G45" s="183"/>
    </row>
    <row r="46" spans="4:10" ht="9.75">
      <c r="D46" s="123"/>
      <c r="E46" s="123"/>
      <c r="J46" s="184"/>
    </row>
    <row r="47" spans="4:5" ht="9.75">
      <c r="D47" s="123"/>
      <c r="E47" s="123"/>
    </row>
  </sheetData>
  <sheetProtection/>
  <mergeCells count="2">
    <mergeCell ref="C4:E4"/>
    <mergeCell ref="B13:G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Хамитов</dc:creator>
  <cp:keywords/>
  <dc:description/>
  <cp:lastModifiedBy>user</cp:lastModifiedBy>
  <cp:lastPrinted>2021-04-29T07:51:23Z</cp:lastPrinted>
  <dcterms:created xsi:type="dcterms:W3CDTF">2008-11-18T02:50:26Z</dcterms:created>
  <dcterms:modified xsi:type="dcterms:W3CDTF">2021-06-08T08:46:05Z</dcterms:modified>
  <cp:category/>
  <cp:version/>
  <cp:contentType/>
  <cp:contentStatus/>
</cp:coreProperties>
</file>